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60" tabRatio="382" firstSheet="1" activeTab="1"/>
  </bookViews>
  <sheets>
    <sheet name="ВЦП &quot;Развитие водохоз.компл.&quot;" sheetId="1" state="hidden" r:id="rId1"/>
    <sheet name="  с классификацией" sheetId="2" r:id="rId2"/>
  </sheets>
  <definedNames>
    <definedName name="_xlnm.Print_Titles" localSheetId="1">'  с классификацией'!$10:$10</definedName>
    <definedName name="_xlnm.Print_Area" localSheetId="1">'  с классификацией'!$A$1:$P$54</definedName>
  </definedNames>
  <calcPr fullCalcOnLoad="1"/>
</workbook>
</file>

<file path=xl/sharedStrings.xml><?xml version="1.0" encoding="utf-8"?>
<sst xmlns="http://schemas.openxmlformats.org/spreadsheetml/2006/main" count="243" uniqueCount="99">
  <si>
    <t>РЕСУРСНОЕ ОБЕСПЕЧЕНИЕ</t>
  </si>
  <si>
    <t>за счет средств республиканского бюджета Чувашской Республики</t>
  </si>
  <si>
    <t>Статус</t>
  </si>
  <si>
    <t>Код бюджетной классификации</t>
  </si>
  <si>
    <t>ГРБС</t>
  </si>
  <si>
    <t>ЦСР</t>
  </si>
  <si>
    <t>ВР</t>
  </si>
  <si>
    <t>РзПр</t>
  </si>
  <si>
    <t>Государственная программа Чувашской Республики</t>
  </si>
  <si>
    <t>Основное мероприятие 1</t>
  </si>
  <si>
    <t>Основное мероприятие 2</t>
  </si>
  <si>
    <t>Организация и проведение аукционов (конкурсов) на право пользования недрами</t>
  </si>
  <si>
    <t>раздел 1</t>
  </si>
  <si>
    <t>раздел 2</t>
  </si>
  <si>
    <t>раздел 3</t>
  </si>
  <si>
    <t>всего</t>
  </si>
  <si>
    <t>ф/б</t>
  </si>
  <si>
    <t>р/б</t>
  </si>
  <si>
    <t>м/б</t>
  </si>
  <si>
    <t>внебюджет</t>
  </si>
  <si>
    <t>2012 год</t>
  </si>
  <si>
    <t>2013 год</t>
  </si>
  <si>
    <t>2014 год</t>
  </si>
  <si>
    <t>итого</t>
  </si>
  <si>
    <t>0412</t>
  </si>
  <si>
    <t>3400300</t>
  </si>
  <si>
    <t>012</t>
  </si>
  <si>
    <t>850</t>
  </si>
  <si>
    <t>0603</t>
  </si>
  <si>
    <t>4100100</t>
  </si>
  <si>
    <t>x</t>
  </si>
  <si>
    <t>0605</t>
  </si>
  <si>
    <t>443</t>
  </si>
  <si>
    <t>0502</t>
  </si>
  <si>
    <t>5224204</t>
  </si>
  <si>
    <t>020</t>
  </si>
  <si>
    <t>0406</t>
  </si>
  <si>
    <t>2800100</t>
  </si>
  <si>
    <t>0401</t>
  </si>
  <si>
    <t>0020400</t>
  </si>
  <si>
    <t>2819900</t>
  </si>
  <si>
    <t>001</t>
  </si>
  <si>
    <t>4119900</t>
  </si>
  <si>
    <t>611</t>
  </si>
  <si>
    <t>Основное мероприятие 3</t>
  </si>
  <si>
    <t>Ведомственная целевая программа</t>
  </si>
  <si>
    <t>Республиканская целевая                  программа 1</t>
  </si>
  <si>
    <t>Республиканская целевая                   программа 2</t>
  </si>
  <si>
    <t>0015100</t>
  </si>
  <si>
    <t>Расходы по годам, тыс. рублей</t>
  </si>
  <si>
    <t>Проведение работ по мониторингу земель Чувашской Республики</t>
  </si>
  <si>
    <t>Ведение мониторинга состояния недр Чувашской Республики</t>
  </si>
  <si>
    <t>Основное мероприятие 4</t>
  </si>
  <si>
    <t xml:space="preserve">Осуществление контроля за соблюдением природоохранного законодательства в области рекультивации земель, подвергшихся нарушению при разработке месторождений общераспространенных полезных ископаемых </t>
  </si>
  <si>
    <t>«Развитие потенциала природно-сырьевых ресурсов и повышение экологической безопасности» на 2012–2020 годы</t>
  </si>
  <si>
    <t>ответственный исполнитель – Минприроды Чувашии</t>
  </si>
  <si>
    <t xml:space="preserve">соисполнитель – Госохотрыбслужба Чувашии </t>
  </si>
  <si>
    <t>государственный заказчик – Минприроды Чувашии</t>
  </si>
  <si>
    <t>государственный заказчик – Госохотрыбслужба Чувашии</t>
  </si>
  <si>
    <t>соисполнители – государственные учреждения лесного хозяйства, находящиеся в ведении Минприроды Чувашии</t>
  </si>
  <si>
    <r>
      <t xml:space="preserve">Наименование государственной программы </t>
    </r>
    <r>
      <rPr>
        <sz val="10"/>
        <rFont val="Times New Roman"/>
        <family val="1"/>
      </rPr>
      <t xml:space="preserve">Чувашской Республики </t>
    </r>
    <r>
      <rPr>
        <sz val="10"/>
        <color indexed="8"/>
        <rFont val="Times New Roman"/>
        <family val="1"/>
      </rPr>
      <t>(подпрограммы государственной программы</t>
    </r>
    <r>
      <rPr>
        <sz val="10"/>
        <rFont val="Times New Roman"/>
        <family val="1"/>
      </rPr>
      <t xml:space="preserve"> Чувашской Республики</t>
    </r>
    <r>
      <rPr>
        <sz val="10"/>
        <color indexed="8"/>
        <rFont val="Times New Roman"/>
        <family val="1"/>
      </rPr>
      <t xml:space="preserve">), республиканской целевой программы </t>
    </r>
    <r>
      <rPr>
        <sz val="10"/>
        <rFont val="Times New Roman"/>
        <family val="1"/>
      </rPr>
      <t xml:space="preserve">Чувашской Республики </t>
    </r>
    <r>
      <rPr>
        <sz val="10"/>
        <color indexed="8"/>
        <rFont val="Times New Roman"/>
        <family val="1"/>
      </rPr>
      <t xml:space="preserve">(подпрограммы республиканской целевой программы </t>
    </r>
    <r>
      <rPr>
        <sz val="10"/>
        <rFont val="Times New Roman"/>
        <family val="1"/>
      </rPr>
      <t>Чувашской Республики</t>
    </r>
    <r>
      <rPr>
        <sz val="10"/>
        <color indexed="8"/>
        <rFont val="Times New Roman"/>
        <family val="1"/>
      </rPr>
      <t>), ведомственной целевой программы Чувашской Республики, основных мероприятий</t>
    </r>
  </si>
  <si>
    <t xml:space="preserve">реализации государственной программы Чувашской Республики                                                                                                                                                                                                               «Развитие потенциала природно-сырьевых ресурсов                                                                                                                                                                                                                                                          и повышение экологической безопасности» на 2012–2020 годы                                                                                                                                                                                                     </t>
  </si>
  <si>
    <t>Ответственный исполнитель, соисполнители, государственный заказчик, заказчик-координатор</t>
  </si>
  <si>
    <t>соисполнитель – КУ «Гидроресурс» Минприроды Чувашии</t>
  </si>
  <si>
    <t>соисполнитель – БУ «Чувашский республиканский радиологический центр» Минприроды Чувашии</t>
  </si>
  <si>
    <t>соисполнитель – КУ ЧР «Дирекция ООПТ» Минприроды Чувашии</t>
  </si>
  <si>
    <t>«Использование минерально-сырьевых ресурсов и оценка их состояния»</t>
  </si>
  <si>
    <t>«Мониторинг земель Чувашской Республики на 2012–2015 годы»</t>
  </si>
  <si>
    <t>«Повышение экологической безопасности в Чувашской Республике на 2010–2015 годы»</t>
  </si>
  <si>
    <t>«Охрана и воспроизводство объектов животного мира и среды их обитания, в том числе охотничьих ресурсов, на территории Чувашской Республики на 2011–2015 годы»</t>
  </si>
  <si>
    <t>соисполнитель – КУ «Дирекция ООПТ» Минприроды Чувашии</t>
  </si>
  <si>
    <t>612</t>
  </si>
  <si>
    <t>Основное мероприятие 5</t>
  </si>
  <si>
    <t>Регулирование и воспроизводство минерально-сырьевых ресурсов</t>
  </si>
  <si>
    <t>Республиканская целевая                   программа 3</t>
  </si>
  <si>
    <t>Республиканская целевая                   программа 4</t>
  </si>
  <si>
    <t>«Развитие водохозяйственного комплекса Чувашской Республики в  2012–2020 годах»</t>
  </si>
  <si>
    <t>«Развитие лесного хозяйства в Чувашской Республике на 2012-2020 годы»</t>
  </si>
  <si>
    <t>523</t>
  </si>
  <si>
    <t>Приложение № 5
к государственной программе Чувашской Республики «Развитие потенциала природно-сырьевых ресурсов и повышение экологической безопасности» на 2012–2020 годы</t>
  </si>
  <si>
    <t xml:space="preserve">Подпрограмма  </t>
  </si>
  <si>
    <t xml:space="preserve">Подпрограмма 2. «Обеспечение реализации государственной программы Чувашской Республики «Развитие потенциала природно-сырьевых ресурсов и повышение экологической безопасности» на 2012–
2020 годы» </t>
  </si>
  <si>
    <t>849</t>
  </si>
  <si>
    <t>5220502</t>
  </si>
  <si>
    <t>244</t>
  </si>
  <si>
    <t>0407</t>
  </si>
  <si>
    <t>5224201</t>
  </si>
  <si>
    <t>5220202</t>
  </si>
  <si>
    <t>700</t>
  </si>
  <si>
    <t>5220204</t>
  </si>
  <si>
    <t>010</t>
  </si>
  <si>
    <t>5220203</t>
  </si>
  <si>
    <t>5228101</t>
  </si>
  <si>
    <t>5228102</t>
  </si>
  <si>
    <t>2920100</t>
  </si>
  <si>
    <t>445</t>
  </si>
  <si>
    <t>участник государственной программы – Минприроды Чувашии</t>
  </si>
  <si>
    <t>___________</t>
  </si>
  <si>
    <t>Приложение № 5                                                                  к постановлению  Кабинета Министров                                                                   Чувашской Республики                                                    от ____________2012 г. № 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</si>
</sst>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,##0.00[$руб.-419];[Red]\-#,##0.00[$руб.-419]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#,##0.0_р_."/>
    <numFmt numFmtId="172" formatCode="0.0"/>
    <numFmt numFmtId="173" formatCode="#,##0.0"/>
    <numFmt numFmtId="174" formatCode="#,##0.000"/>
    <numFmt numFmtId="175" formatCode="#,##0.0000"/>
  </numFmts>
  <fonts count="3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17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0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/>
    </xf>
    <xf numFmtId="0" fontId="0" fillId="17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4" fillId="17" borderId="0" xfId="0" applyFont="1" applyFill="1" applyBorder="1" applyAlignment="1">
      <alignment horizontal="center" vertical="top" wrapText="1"/>
    </xf>
    <xf numFmtId="0" fontId="3" fillId="17" borderId="0" xfId="0" applyFont="1" applyFill="1" applyBorder="1" applyAlignment="1">
      <alignment horizontal="left" vertical="top" wrapText="1"/>
    </xf>
    <xf numFmtId="0" fontId="3" fillId="17" borderId="0" xfId="0" applyFont="1" applyFill="1" applyBorder="1" applyAlignment="1">
      <alignment horizontal="center" vertical="top" wrapText="1"/>
    </xf>
    <xf numFmtId="0" fontId="6" fillId="17" borderId="0" xfId="0" applyFont="1" applyFill="1" applyBorder="1" applyAlignment="1">
      <alignment horizontal="center" vertical="top"/>
    </xf>
    <xf numFmtId="171" fontId="7" fillId="17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171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/>
    </xf>
    <xf numFmtId="171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right"/>
    </xf>
    <xf numFmtId="173" fontId="8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75" fontId="0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/>
    </xf>
    <xf numFmtId="173" fontId="7" fillId="0" borderId="10" xfId="0" applyNumberFormat="1" applyFont="1" applyFill="1" applyBorder="1" applyAlignment="1">
      <alignment horizontal="center" vertical="top"/>
    </xf>
    <xf numFmtId="173" fontId="7" fillId="0" borderId="12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3" fillId="0" borderId="12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 quotePrefix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/>
    </xf>
    <xf numFmtId="173" fontId="9" fillId="0" borderId="10" xfId="0" applyNumberFormat="1" applyFont="1" applyFill="1" applyBorder="1" applyAlignment="1">
      <alignment horizontal="center" vertical="top"/>
    </xf>
    <xf numFmtId="173" fontId="9" fillId="0" borderId="12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 wrapText="1"/>
    </xf>
    <xf numFmtId="173" fontId="4" fillId="0" borderId="12" xfId="0" applyNumberFormat="1" applyFont="1" applyFill="1" applyBorder="1" applyAlignment="1">
      <alignment horizontal="center" vertical="top" wrapText="1"/>
    </xf>
    <xf numFmtId="173" fontId="4" fillId="0" borderId="12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173" fontId="7" fillId="0" borderId="14" xfId="0" applyNumberFormat="1" applyFont="1" applyFill="1" applyBorder="1" applyAlignment="1">
      <alignment horizontal="center" vertical="top"/>
    </xf>
    <xf numFmtId="173" fontId="7" fillId="0" borderId="15" xfId="0" applyNumberFormat="1" applyFont="1" applyFill="1" applyBorder="1" applyAlignment="1">
      <alignment horizontal="center" vertical="top"/>
    </xf>
    <xf numFmtId="173" fontId="3" fillId="0" borderId="14" xfId="0" applyNumberFormat="1" applyFont="1" applyFill="1" applyBorder="1" applyAlignment="1">
      <alignment horizontal="center" vertical="top"/>
    </xf>
    <xf numFmtId="173" fontId="3" fillId="0" borderId="14" xfId="0" applyNumberFormat="1" applyFont="1" applyFill="1" applyBorder="1" applyAlignment="1">
      <alignment horizontal="center" vertical="top" wrapText="1"/>
    </xf>
    <xf numFmtId="173" fontId="3" fillId="0" borderId="15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173" fontId="3" fillId="0" borderId="12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2" xfId="0" applyNumberFormat="1" applyFont="1" applyFill="1" applyBorder="1" applyAlignment="1">
      <alignment horizontal="center" vertical="top" wrapText="1"/>
    </xf>
    <xf numFmtId="173" fontId="3" fillId="0" borderId="15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29" fillId="0" borderId="0" xfId="0" applyFont="1" applyFill="1" applyAlignment="1" quotePrefix="1">
      <alignment horizontal="center" vertical="top" wrapText="1"/>
    </xf>
    <xf numFmtId="0" fontId="30" fillId="0" borderId="0" xfId="0" applyFont="1" applyFill="1" applyAlignment="1">
      <alignment/>
    </xf>
    <xf numFmtId="0" fontId="7" fillId="0" borderId="14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 quotePrefix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top"/>
    </xf>
    <xf numFmtId="170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170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 wrapText="1"/>
    </xf>
    <xf numFmtId="0" fontId="29" fillId="0" borderId="0" xfId="0" applyFont="1" applyFill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J8" sqref="J8"/>
    </sheetView>
  </sheetViews>
  <sheetFormatPr defaultColWidth="9.140625" defaultRowHeight="12.75"/>
  <cols>
    <col min="1" max="1" width="17.7109375" style="0" customWidth="1"/>
    <col min="2" max="2" width="11.140625" style="0" customWidth="1"/>
    <col min="6" max="6" width="13.00390625" style="0" customWidth="1"/>
  </cols>
  <sheetData>
    <row r="1" ht="12.75">
      <c r="D1" t="s">
        <v>20</v>
      </c>
    </row>
    <row r="3" spans="1:6" ht="12.75">
      <c r="A3" s="48"/>
      <c r="B3" s="45" t="s">
        <v>15</v>
      </c>
      <c r="C3" s="45" t="s">
        <v>16</v>
      </c>
      <c r="D3" s="45" t="s">
        <v>17</v>
      </c>
      <c r="E3" s="45" t="s">
        <v>18</v>
      </c>
      <c r="F3" s="45" t="s">
        <v>19</v>
      </c>
    </row>
    <row r="4" spans="1:6" ht="12.75">
      <c r="A4" s="48" t="s">
        <v>12</v>
      </c>
      <c r="B4" s="50">
        <f>C4+D4+E4+F4</f>
        <v>0</v>
      </c>
      <c r="C4" s="50">
        <v>0</v>
      </c>
      <c r="D4" s="50">
        <v>0</v>
      </c>
      <c r="E4" s="50">
        <v>0</v>
      </c>
      <c r="F4" s="50">
        <v>0</v>
      </c>
    </row>
    <row r="5" spans="1:6" ht="12.75">
      <c r="A5" s="48" t="s">
        <v>13</v>
      </c>
      <c r="B5" s="50">
        <f>C5+D5+E5+F5</f>
        <v>8377.7</v>
      </c>
      <c r="C5" s="50">
        <v>7497.7</v>
      </c>
      <c r="D5" s="50">
        <v>0</v>
      </c>
      <c r="E5" s="50">
        <v>880</v>
      </c>
      <c r="F5" s="50">
        <v>0</v>
      </c>
    </row>
    <row r="6" spans="1:6" ht="12.75">
      <c r="A6" s="48" t="s">
        <v>14</v>
      </c>
      <c r="B6" s="50">
        <f>C6+D6+E6+F6</f>
        <v>27777.8</v>
      </c>
      <c r="C6" s="50">
        <v>25000</v>
      </c>
      <c r="D6" s="50">
        <v>2777.8</v>
      </c>
      <c r="E6" s="50">
        <v>0</v>
      </c>
      <c r="F6" s="50">
        <v>0</v>
      </c>
    </row>
    <row r="7" spans="1:6" s="44" customFormat="1" ht="12.75">
      <c r="A7" s="46" t="s">
        <v>23</v>
      </c>
      <c r="B7" s="51">
        <f>SUM(B4:B6)</f>
        <v>36155.5</v>
      </c>
      <c r="C7" s="51">
        <f>SUM(C4:C6)</f>
        <v>32497.7</v>
      </c>
      <c r="D7" s="51">
        <f>SUM(D4:D6)</f>
        <v>2777.8</v>
      </c>
      <c r="E7" s="51">
        <f>SUM(E4:E6)</f>
        <v>880</v>
      </c>
      <c r="F7" s="51">
        <f>SUM(F4:F6)</f>
        <v>0</v>
      </c>
    </row>
    <row r="8" spans="2:6" ht="12.75">
      <c r="B8" s="47"/>
      <c r="C8" s="47"/>
      <c r="D8" s="47"/>
      <c r="E8" s="47"/>
      <c r="F8" s="47"/>
    </row>
    <row r="9" spans="2:6" ht="12.75">
      <c r="B9" s="47"/>
      <c r="C9" s="47"/>
      <c r="D9" s="47"/>
      <c r="E9" s="47"/>
      <c r="F9" s="47"/>
    </row>
    <row r="10" spans="2:6" ht="12.75" hidden="1">
      <c r="B10" s="47"/>
      <c r="C10" s="47"/>
      <c r="D10" s="47"/>
      <c r="E10" s="47"/>
      <c r="F10" s="47"/>
    </row>
    <row r="11" spans="2:6" ht="12.75">
      <c r="B11" s="47"/>
      <c r="C11" s="47"/>
      <c r="D11" s="47" t="s">
        <v>21</v>
      </c>
      <c r="E11" s="47"/>
      <c r="F11" s="47"/>
    </row>
    <row r="12" spans="2:6" ht="12.75">
      <c r="B12" s="47"/>
      <c r="C12" s="47"/>
      <c r="D12" s="47"/>
      <c r="E12" s="47"/>
      <c r="F12" s="47"/>
    </row>
    <row r="13" spans="1:6" ht="12.75">
      <c r="A13" s="48"/>
      <c r="B13" s="49" t="s">
        <v>15</v>
      </c>
      <c r="C13" s="49" t="s">
        <v>16</v>
      </c>
      <c r="D13" s="49" t="s">
        <v>17</v>
      </c>
      <c r="E13" s="49" t="s">
        <v>18</v>
      </c>
      <c r="F13" s="49" t="s">
        <v>19</v>
      </c>
    </row>
    <row r="14" spans="1:6" ht="12.75">
      <c r="A14" s="48" t="s">
        <v>12</v>
      </c>
      <c r="B14" s="50">
        <f>C14+D14+E14+F14</f>
        <v>7000</v>
      </c>
      <c r="C14" s="50">
        <v>0</v>
      </c>
      <c r="D14" s="50">
        <v>7000</v>
      </c>
      <c r="E14" s="50">
        <v>0</v>
      </c>
      <c r="F14" s="50">
        <v>0</v>
      </c>
    </row>
    <row r="15" spans="1:6" ht="12.75">
      <c r="A15" s="48" t="s">
        <v>13</v>
      </c>
      <c r="B15" s="50">
        <f>C15+D15+E15+F15</f>
        <v>7497.7</v>
      </c>
      <c r="C15" s="50">
        <v>7497.7</v>
      </c>
      <c r="D15" s="50">
        <v>0</v>
      </c>
      <c r="E15" s="50">
        <v>0</v>
      </c>
      <c r="F15" s="50">
        <v>0</v>
      </c>
    </row>
    <row r="16" spans="1:6" ht="12.75">
      <c r="A16" s="48" t="s">
        <v>14</v>
      </c>
      <c r="B16" s="50">
        <f>C16+D16+E16+F16</f>
        <v>30777.8</v>
      </c>
      <c r="C16" s="50">
        <v>25000</v>
      </c>
      <c r="D16" s="50">
        <v>5777.8</v>
      </c>
      <c r="E16" s="50">
        <v>0</v>
      </c>
      <c r="F16" s="50">
        <v>0</v>
      </c>
    </row>
    <row r="17" spans="1:6" s="44" customFormat="1" ht="12.75">
      <c r="A17" s="46" t="s">
        <v>23</v>
      </c>
      <c r="B17" s="51">
        <f>SUM(B14:B16)</f>
        <v>45275.5</v>
      </c>
      <c r="C17" s="51">
        <f>SUM(C14:C16)</f>
        <v>32497.7</v>
      </c>
      <c r="D17" s="51">
        <f>SUM(D14:D16)</f>
        <v>12777.8</v>
      </c>
      <c r="E17" s="51">
        <f>SUM(E14:E16)</f>
        <v>0</v>
      </c>
      <c r="F17" s="51">
        <f>SUM(F14:F16)</f>
        <v>0</v>
      </c>
    </row>
    <row r="18" spans="2:6" ht="12.75">
      <c r="B18" s="47"/>
      <c r="C18" s="47"/>
      <c r="D18" s="47"/>
      <c r="E18" s="47"/>
      <c r="F18" s="47"/>
    </row>
    <row r="19" spans="2:6" ht="12.75">
      <c r="B19" s="47"/>
      <c r="C19" s="47"/>
      <c r="D19" s="47"/>
      <c r="E19" s="47"/>
      <c r="F19" s="47"/>
    </row>
    <row r="20" spans="2:6" ht="12.75">
      <c r="B20" s="47"/>
      <c r="C20" s="47"/>
      <c r="D20" s="47" t="s">
        <v>22</v>
      </c>
      <c r="E20" s="47"/>
      <c r="F20" s="47"/>
    </row>
    <row r="21" spans="2:6" ht="12.75">
      <c r="B21" s="47"/>
      <c r="C21" s="47"/>
      <c r="D21" s="47"/>
      <c r="E21" s="47"/>
      <c r="F21" s="47"/>
    </row>
    <row r="22" spans="1:6" ht="12.75">
      <c r="A22" s="48"/>
      <c r="B22" s="49" t="s">
        <v>15</v>
      </c>
      <c r="C22" s="49" t="s">
        <v>16</v>
      </c>
      <c r="D22" s="49" t="s">
        <v>17</v>
      </c>
      <c r="E22" s="49" t="s">
        <v>18</v>
      </c>
      <c r="F22" s="49" t="s">
        <v>19</v>
      </c>
    </row>
    <row r="23" spans="1:6" ht="12.75">
      <c r="A23" s="48" t="s">
        <v>12</v>
      </c>
      <c r="B23" s="50">
        <f>C23+D23+E23+F23</f>
        <v>170300</v>
      </c>
      <c r="C23" s="50">
        <v>127150</v>
      </c>
      <c r="D23" s="50">
        <v>43150</v>
      </c>
      <c r="E23" s="50">
        <v>0</v>
      </c>
      <c r="F23" s="50">
        <v>0</v>
      </c>
    </row>
    <row r="24" spans="1:6" ht="12.75">
      <c r="A24" s="48" t="s">
        <v>13</v>
      </c>
      <c r="B24" s="50">
        <f>C24+D24+E24+F24</f>
        <v>7497.7</v>
      </c>
      <c r="C24" s="50">
        <v>7497.7</v>
      </c>
      <c r="D24" s="50">
        <v>0</v>
      </c>
      <c r="E24" s="50">
        <v>0</v>
      </c>
      <c r="F24" s="50">
        <v>0</v>
      </c>
    </row>
    <row r="25" spans="1:6" ht="12.75">
      <c r="A25" s="48" t="s">
        <v>14</v>
      </c>
      <c r="B25" s="50">
        <f>C25+D25+E25+F25</f>
        <v>27777.8</v>
      </c>
      <c r="C25" s="50">
        <v>25000</v>
      </c>
      <c r="D25" s="50">
        <v>2777.8</v>
      </c>
      <c r="E25" s="50">
        <v>0</v>
      </c>
      <c r="F25" s="50">
        <v>0</v>
      </c>
    </row>
    <row r="26" spans="1:6" s="44" customFormat="1" ht="12.75">
      <c r="A26" s="46" t="s">
        <v>23</v>
      </c>
      <c r="B26" s="51">
        <f>SUM(B23:B25)</f>
        <v>205575.5</v>
      </c>
      <c r="C26" s="51">
        <f>SUM(C23:C25)</f>
        <v>159647.7</v>
      </c>
      <c r="D26" s="51">
        <f>SUM(D23:D25)</f>
        <v>45927.8</v>
      </c>
      <c r="E26" s="51">
        <f>SUM(E23:E25)</f>
        <v>0</v>
      </c>
      <c r="F26" s="51">
        <f>SUM(F23:F25)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BD751"/>
  <sheetViews>
    <sheetView tabSelected="1" view="pageBreakPreview" zoomScaleNormal="75" zoomScaleSheetLayoutView="100" workbookViewId="0" topLeftCell="A1">
      <pane xSplit="1" topLeftCell="B1" activePane="topRight" state="frozen"/>
      <selection pane="topLeft" activeCell="A1" sqref="A1"/>
      <selection pane="topRight" activeCell="A4" sqref="A4:P6"/>
    </sheetView>
  </sheetViews>
  <sheetFormatPr defaultColWidth="11.57421875" defaultRowHeight="12.75" outlineLevelRow="1"/>
  <cols>
    <col min="1" max="1" width="14.57421875" style="13" customWidth="1"/>
    <col min="2" max="2" width="38.00390625" style="0" customWidth="1"/>
    <col min="3" max="3" width="25.28125" style="0" customWidth="1"/>
    <col min="4" max="4" width="6.00390625" style="0" customWidth="1"/>
    <col min="5" max="5" width="4.7109375" style="0" customWidth="1"/>
    <col min="6" max="6" width="7.8515625" style="0" customWidth="1"/>
    <col min="7" max="7" width="4.00390625" style="0" customWidth="1"/>
    <col min="8" max="8" width="9.421875" style="0" customWidth="1"/>
    <col min="9" max="9" width="10.140625" style="0" customWidth="1"/>
    <col min="10" max="10" width="10.57421875" style="0" customWidth="1"/>
    <col min="11" max="11" width="10.28125" style="0" customWidth="1"/>
    <col min="12" max="12" width="8.7109375" style="0" customWidth="1"/>
    <col min="13" max="13" width="9.140625" style="0" customWidth="1"/>
    <col min="14" max="14" width="8.8515625" style="0" customWidth="1"/>
    <col min="15" max="15" width="9.140625" style="0" customWidth="1"/>
    <col min="16" max="16" width="9.57421875" style="0" customWidth="1"/>
    <col min="17" max="17" width="15.421875" style="0" customWidth="1"/>
  </cols>
  <sheetData>
    <row r="1" spans="1:16" ht="76.5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53" t="s">
        <v>98</v>
      </c>
      <c r="L1" s="153"/>
      <c r="M1" s="153"/>
      <c r="N1" s="153"/>
      <c r="O1" s="153"/>
      <c r="P1" s="153"/>
    </row>
    <row r="2" spans="1:16" ht="12.75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87.75" customHeight="1">
      <c r="A3" s="11"/>
      <c r="B3" s="1"/>
      <c r="C3" s="1"/>
      <c r="D3" s="57"/>
      <c r="E3" s="58"/>
      <c r="F3" s="58"/>
      <c r="G3" s="58"/>
      <c r="H3" s="58"/>
      <c r="I3" s="58"/>
      <c r="J3" s="58"/>
      <c r="K3" s="127" t="s">
        <v>79</v>
      </c>
      <c r="L3" s="128"/>
      <c r="M3" s="128"/>
      <c r="N3" s="128"/>
      <c r="O3" s="128"/>
      <c r="P3" s="128"/>
    </row>
    <row r="4" spans="1:16" ht="18.75">
      <c r="A4" s="154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ht="51.75" customHeight="1">
      <c r="A5" s="155" t="s">
        <v>61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</row>
    <row r="6" spans="1:16" ht="18.75">
      <c r="A6" s="154" t="s">
        <v>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ht="12.75">
      <c r="A7" s="11"/>
      <c r="B7" s="1"/>
      <c r="C7" s="1"/>
      <c r="D7" s="1"/>
      <c r="E7" s="1"/>
      <c r="F7" s="1"/>
      <c r="G7" s="1"/>
      <c r="H7" s="4"/>
      <c r="I7" s="5"/>
      <c r="J7" s="5"/>
      <c r="K7" s="6"/>
      <c r="L7" s="6"/>
      <c r="M7" s="6"/>
      <c r="N7" s="6"/>
      <c r="O7" s="6"/>
      <c r="P7" s="6"/>
    </row>
    <row r="8" spans="1:16" s="59" customFormat="1" ht="26.25" customHeight="1">
      <c r="A8" s="136" t="s">
        <v>2</v>
      </c>
      <c r="B8" s="138" t="s">
        <v>60</v>
      </c>
      <c r="C8" s="132" t="s">
        <v>62</v>
      </c>
      <c r="D8" s="132" t="s">
        <v>3</v>
      </c>
      <c r="E8" s="133"/>
      <c r="F8" s="133"/>
      <c r="G8" s="133"/>
      <c r="H8" s="134" t="s">
        <v>49</v>
      </c>
      <c r="I8" s="133"/>
      <c r="J8" s="133"/>
      <c r="K8" s="133"/>
      <c r="L8" s="133"/>
      <c r="M8" s="133"/>
      <c r="N8" s="133"/>
      <c r="O8" s="133"/>
      <c r="P8" s="135"/>
    </row>
    <row r="9" spans="1:16" s="59" customFormat="1" ht="103.5" customHeight="1">
      <c r="A9" s="137"/>
      <c r="B9" s="139"/>
      <c r="C9" s="132"/>
      <c r="D9" s="62" t="s">
        <v>4</v>
      </c>
      <c r="E9" s="62" t="s">
        <v>7</v>
      </c>
      <c r="F9" s="62" t="s">
        <v>5</v>
      </c>
      <c r="G9" s="62" t="s">
        <v>6</v>
      </c>
      <c r="H9" s="63">
        <v>2012</v>
      </c>
      <c r="I9" s="63">
        <v>2013</v>
      </c>
      <c r="J9" s="63">
        <v>2014</v>
      </c>
      <c r="K9" s="63">
        <v>2015</v>
      </c>
      <c r="L9" s="63">
        <v>2016</v>
      </c>
      <c r="M9" s="63">
        <v>2017</v>
      </c>
      <c r="N9" s="63">
        <v>2018</v>
      </c>
      <c r="O9" s="63">
        <v>2019</v>
      </c>
      <c r="P9" s="64">
        <v>2020</v>
      </c>
    </row>
    <row r="10" spans="1:16" s="52" customFormat="1" ht="15.75" customHeight="1">
      <c r="A10" s="65">
        <v>1</v>
      </c>
      <c r="B10" s="66">
        <v>2</v>
      </c>
      <c r="C10" s="66">
        <v>3</v>
      </c>
      <c r="D10" s="66">
        <v>4</v>
      </c>
      <c r="E10" s="67">
        <v>5</v>
      </c>
      <c r="F10" s="66">
        <v>6</v>
      </c>
      <c r="G10" s="66">
        <v>7</v>
      </c>
      <c r="H10" s="66">
        <v>8</v>
      </c>
      <c r="I10" s="68">
        <v>9</v>
      </c>
      <c r="J10" s="68">
        <v>10</v>
      </c>
      <c r="K10" s="68">
        <v>11</v>
      </c>
      <c r="L10" s="68">
        <v>12</v>
      </c>
      <c r="M10" s="68">
        <v>13</v>
      </c>
      <c r="N10" s="68">
        <v>14</v>
      </c>
      <c r="O10" s="68">
        <v>15</v>
      </c>
      <c r="P10" s="69">
        <v>16</v>
      </c>
    </row>
    <row r="11" spans="1:17" s="60" customFormat="1" ht="24.75" customHeight="1">
      <c r="A11" s="124" t="s">
        <v>8</v>
      </c>
      <c r="B11" s="129" t="s">
        <v>54</v>
      </c>
      <c r="C11" s="71" t="s">
        <v>15</v>
      </c>
      <c r="D11" s="72" t="s">
        <v>30</v>
      </c>
      <c r="E11" s="72" t="s">
        <v>30</v>
      </c>
      <c r="F11" s="72" t="s">
        <v>30</v>
      </c>
      <c r="G11" s="72" t="s">
        <v>30</v>
      </c>
      <c r="H11" s="73">
        <f aca="true" t="shared" si="0" ref="H11:P11">H12+H13+H14+H15+H16+H17</f>
        <v>134491.2</v>
      </c>
      <c r="I11" s="73">
        <f t="shared" si="0"/>
        <v>176860.60000000003</v>
      </c>
      <c r="J11" s="73">
        <f t="shared" si="0"/>
        <v>202671.69999999998</v>
      </c>
      <c r="K11" s="73">
        <f t="shared" si="0"/>
        <v>212070</v>
      </c>
      <c r="L11" s="73">
        <f t="shared" si="0"/>
        <v>196797.40000000002</v>
      </c>
      <c r="M11" s="73">
        <f t="shared" si="0"/>
        <v>174447.3</v>
      </c>
      <c r="N11" s="73">
        <f t="shared" si="0"/>
        <v>182651.9</v>
      </c>
      <c r="O11" s="73">
        <f t="shared" si="0"/>
        <v>130445.9</v>
      </c>
      <c r="P11" s="74">
        <f t="shared" si="0"/>
        <v>134333.5</v>
      </c>
      <c r="Q11" s="61">
        <f>H11+I11+J11+K11+L11+M11+N11+O11+P11</f>
        <v>1544769.4999999998</v>
      </c>
    </row>
    <row r="12" spans="1:16" s="52" customFormat="1" ht="25.5">
      <c r="A12" s="112"/>
      <c r="B12" s="130"/>
      <c r="C12" s="75" t="s">
        <v>55</v>
      </c>
      <c r="D12" s="76" t="s">
        <v>30</v>
      </c>
      <c r="E12" s="76" t="s">
        <v>30</v>
      </c>
      <c r="F12" s="76" t="s">
        <v>30</v>
      </c>
      <c r="G12" s="76" t="s">
        <v>30</v>
      </c>
      <c r="H12" s="77">
        <f aca="true" t="shared" si="1" ref="H12:P12">H18+H25+H39+H44+H45+H32+H36+H38</f>
        <v>80078.3</v>
      </c>
      <c r="I12" s="77">
        <f t="shared" si="1"/>
        <v>122836.2</v>
      </c>
      <c r="J12" s="77">
        <f t="shared" si="1"/>
        <v>152979</v>
      </c>
      <c r="K12" s="77">
        <f t="shared" si="1"/>
        <v>162474.6</v>
      </c>
      <c r="L12" s="77">
        <f t="shared" si="1"/>
        <v>147788.2</v>
      </c>
      <c r="M12" s="77">
        <f t="shared" si="1"/>
        <v>125482.5</v>
      </c>
      <c r="N12" s="77">
        <f t="shared" si="1"/>
        <v>133707.2</v>
      </c>
      <c r="O12" s="77">
        <f t="shared" si="1"/>
        <v>81502.5</v>
      </c>
      <c r="P12" s="78">
        <f t="shared" si="1"/>
        <v>85369.40000000001</v>
      </c>
    </row>
    <row r="13" spans="1:16" s="52" customFormat="1" ht="25.5">
      <c r="A13" s="112"/>
      <c r="B13" s="130"/>
      <c r="C13" s="75" t="s">
        <v>56</v>
      </c>
      <c r="D13" s="76" t="s">
        <v>30</v>
      </c>
      <c r="E13" s="76" t="s">
        <v>30</v>
      </c>
      <c r="F13" s="76" t="s">
        <v>30</v>
      </c>
      <c r="G13" s="76" t="s">
        <v>30</v>
      </c>
      <c r="H13" s="77">
        <f>H29</f>
        <v>304.3</v>
      </c>
      <c r="I13" s="77">
        <f>I29</f>
        <v>399.7</v>
      </c>
      <c r="J13" s="77">
        <f>J29</f>
        <v>266.9</v>
      </c>
      <c r="K13" s="77">
        <f>K29</f>
        <v>407.1</v>
      </c>
      <c r="L13" s="77">
        <v>0</v>
      </c>
      <c r="M13" s="77">
        <v>0</v>
      </c>
      <c r="N13" s="77">
        <v>0</v>
      </c>
      <c r="O13" s="77">
        <v>0</v>
      </c>
      <c r="P13" s="78">
        <v>0</v>
      </c>
    </row>
    <row r="14" spans="1:16" s="52" customFormat="1" ht="40.5" customHeight="1">
      <c r="A14" s="112"/>
      <c r="B14" s="130"/>
      <c r="C14" s="75" t="s">
        <v>63</v>
      </c>
      <c r="D14" s="76" t="s">
        <v>30</v>
      </c>
      <c r="E14" s="76" t="s">
        <v>30</v>
      </c>
      <c r="F14" s="76" t="s">
        <v>30</v>
      </c>
      <c r="G14" s="76" t="s">
        <v>30</v>
      </c>
      <c r="H14" s="77">
        <f aca="true" t="shared" si="2" ref="H14:P14">H46+H47</f>
        <v>21734.100000000002</v>
      </c>
      <c r="I14" s="77">
        <f t="shared" si="2"/>
        <v>21612</v>
      </c>
      <c r="J14" s="77">
        <f t="shared" si="2"/>
        <v>21354.1</v>
      </c>
      <c r="K14" s="77">
        <f t="shared" si="2"/>
        <v>20946.8</v>
      </c>
      <c r="L14" s="77">
        <f t="shared" si="2"/>
        <v>20529.7</v>
      </c>
      <c r="M14" s="77">
        <f t="shared" si="2"/>
        <v>20240.6</v>
      </c>
      <c r="N14" s="77">
        <f t="shared" si="2"/>
        <v>19969.1</v>
      </c>
      <c r="O14" s="77">
        <f t="shared" si="2"/>
        <v>19708.4</v>
      </c>
      <c r="P14" s="78">
        <f t="shared" si="2"/>
        <v>19462.5</v>
      </c>
    </row>
    <row r="15" spans="1:16" s="52" customFormat="1" ht="54" customHeight="1">
      <c r="A15" s="112"/>
      <c r="B15" s="130"/>
      <c r="C15" s="75" t="s">
        <v>59</v>
      </c>
      <c r="D15" s="76" t="s">
        <v>30</v>
      </c>
      <c r="E15" s="76" t="s">
        <v>30</v>
      </c>
      <c r="F15" s="76" t="s">
        <v>30</v>
      </c>
      <c r="G15" s="76" t="s">
        <v>30</v>
      </c>
      <c r="H15" s="77">
        <f aca="true" t="shared" si="3" ref="H15:P15">H31+H33+H34+H37</f>
        <v>23585.9</v>
      </c>
      <c r="I15" s="77">
        <f t="shared" si="3"/>
        <v>22691.300000000003</v>
      </c>
      <c r="J15" s="77">
        <f t="shared" si="3"/>
        <v>19630.399999999998</v>
      </c>
      <c r="K15" s="77">
        <f t="shared" si="3"/>
        <v>19734.8</v>
      </c>
      <c r="L15" s="77">
        <f t="shared" si="3"/>
        <v>19734.8</v>
      </c>
      <c r="M15" s="77">
        <f t="shared" si="3"/>
        <v>19734.8</v>
      </c>
      <c r="N15" s="77">
        <f t="shared" si="3"/>
        <v>19734.8</v>
      </c>
      <c r="O15" s="77">
        <f t="shared" si="3"/>
        <v>19734.8</v>
      </c>
      <c r="P15" s="78">
        <f t="shared" si="3"/>
        <v>19734.8</v>
      </c>
    </row>
    <row r="16" spans="1:16" s="52" customFormat="1" ht="53.25" customHeight="1">
      <c r="A16" s="112"/>
      <c r="B16" s="130"/>
      <c r="C16" s="75" t="s">
        <v>64</v>
      </c>
      <c r="D16" s="76" t="s">
        <v>30</v>
      </c>
      <c r="E16" s="76" t="s">
        <v>30</v>
      </c>
      <c r="F16" s="76" t="s">
        <v>30</v>
      </c>
      <c r="G16" s="76" t="s">
        <v>30</v>
      </c>
      <c r="H16" s="77">
        <f aca="true" t="shared" si="4" ref="H16:P16">H49+H52</f>
        <v>7707</v>
      </c>
      <c r="I16" s="77">
        <f t="shared" si="4"/>
        <v>8183.2</v>
      </c>
      <c r="J16" s="77">
        <f t="shared" si="4"/>
        <v>7286.3</v>
      </c>
      <c r="K16" s="77">
        <f t="shared" si="4"/>
        <v>7334.7</v>
      </c>
      <c r="L16" s="77">
        <f t="shared" si="4"/>
        <v>7554.7</v>
      </c>
      <c r="M16" s="77">
        <f t="shared" si="4"/>
        <v>7781.4</v>
      </c>
      <c r="N16" s="77">
        <f t="shared" si="4"/>
        <v>8014.8</v>
      </c>
      <c r="O16" s="77">
        <f t="shared" si="4"/>
        <v>8255.2</v>
      </c>
      <c r="P16" s="78">
        <f t="shared" si="4"/>
        <v>8502.8</v>
      </c>
    </row>
    <row r="17" spans="1:16" s="52" customFormat="1" ht="43.5" customHeight="1">
      <c r="A17" s="114"/>
      <c r="B17" s="131"/>
      <c r="C17" s="79" t="s">
        <v>65</v>
      </c>
      <c r="D17" s="76" t="s">
        <v>30</v>
      </c>
      <c r="E17" s="76" t="s">
        <v>30</v>
      </c>
      <c r="F17" s="76" t="s">
        <v>30</v>
      </c>
      <c r="G17" s="76" t="s">
        <v>30</v>
      </c>
      <c r="H17" s="77">
        <f aca="true" t="shared" si="5" ref="H17:P17">H48</f>
        <v>1081.6</v>
      </c>
      <c r="I17" s="77">
        <f t="shared" si="5"/>
        <v>1138.2</v>
      </c>
      <c r="J17" s="77">
        <f t="shared" si="5"/>
        <v>1155</v>
      </c>
      <c r="K17" s="77">
        <f t="shared" si="5"/>
        <v>1172</v>
      </c>
      <c r="L17" s="77">
        <f t="shared" si="5"/>
        <v>1190</v>
      </c>
      <c r="M17" s="77">
        <f t="shared" si="5"/>
        <v>1208</v>
      </c>
      <c r="N17" s="77">
        <f t="shared" si="5"/>
        <v>1226</v>
      </c>
      <c r="O17" s="77">
        <f t="shared" si="5"/>
        <v>1245</v>
      </c>
      <c r="P17" s="78">
        <f t="shared" si="5"/>
        <v>1264</v>
      </c>
    </row>
    <row r="18" spans="1:16" s="56" customFormat="1" ht="25.5">
      <c r="A18" s="80" t="s">
        <v>80</v>
      </c>
      <c r="B18" s="81" t="s">
        <v>66</v>
      </c>
      <c r="C18" s="81" t="s">
        <v>15</v>
      </c>
      <c r="D18" s="82" t="s">
        <v>30</v>
      </c>
      <c r="E18" s="82" t="s">
        <v>30</v>
      </c>
      <c r="F18" s="82" t="s">
        <v>30</v>
      </c>
      <c r="G18" s="82" t="s">
        <v>30</v>
      </c>
      <c r="H18" s="83">
        <f aca="true" t="shared" si="6" ref="H18:P18">H19+H21+H20+H24</f>
        <v>959.6</v>
      </c>
      <c r="I18" s="83">
        <f>I19+I21+I20+I24</f>
        <v>2227.5</v>
      </c>
      <c r="J18" s="83">
        <f t="shared" si="6"/>
        <v>1768.2</v>
      </c>
      <c r="K18" s="83">
        <f t="shared" si="6"/>
        <v>1831.4</v>
      </c>
      <c r="L18" s="83">
        <f t="shared" si="6"/>
        <v>2036.6</v>
      </c>
      <c r="M18" s="83">
        <f t="shared" si="6"/>
        <v>2604.9</v>
      </c>
      <c r="N18" s="83">
        <f t="shared" si="6"/>
        <v>2175.6</v>
      </c>
      <c r="O18" s="83">
        <f t="shared" si="6"/>
        <v>2248.9</v>
      </c>
      <c r="P18" s="84">
        <f t="shared" si="6"/>
        <v>2324.8</v>
      </c>
    </row>
    <row r="19" spans="1:16" s="56" customFormat="1" ht="38.25" outlineLevel="1">
      <c r="A19" s="85" t="s">
        <v>45</v>
      </c>
      <c r="B19" s="86" t="s">
        <v>67</v>
      </c>
      <c r="C19" s="86" t="s">
        <v>55</v>
      </c>
      <c r="D19" s="87">
        <v>850</v>
      </c>
      <c r="E19" s="87" t="s">
        <v>24</v>
      </c>
      <c r="F19" s="87" t="s">
        <v>25</v>
      </c>
      <c r="G19" s="87" t="s">
        <v>26</v>
      </c>
      <c r="H19" s="88">
        <v>577.6</v>
      </c>
      <c r="I19" s="89">
        <v>657.5</v>
      </c>
      <c r="J19" s="89">
        <v>618.2</v>
      </c>
      <c r="K19" s="89">
        <v>624.4</v>
      </c>
      <c r="L19" s="89">
        <v>0</v>
      </c>
      <c r="M19" s="89">
        <v>0</v>
      </c>
      <c r="N19" s="89">
        <v>0</v>
      </c>
      <c r="O19" s="89">
        <v>0</v>
      </c>
      <c r="P19" s="90">
        <v>0</v>
      </c>
    </row>
    <row r="20" spans="1:16" s="56" customFormat="1" ht="25.5" outlineLevel="1">
      <c r="A20" s="85" t="s">
        <v>9</v>
      </c>
      <c r="B20" s="86" t="s">
        <v>50</v>
      </c>
      <c r="C20" s="86" t="s">
        <v>55</v>
      </c>
      <c r="D20" s="87" t="s">
        <v>27</v>
      </c>
      <c r="E20" s="87" t="s">
        <v>24</v>
      </c>
      <c r="F20" s="87" t="s">
        <v>25</v>
      </c>
      <c r="G20" s="87" t="s">
        <v>26</v>
      </c>
      <c r="H20" s="88">
        <v>0</v>
      </c>
      <c r="I20" s="89">
        <v>0</v>
      </c>
      <c r="J20" s="89">
        <v>0</v>
      </c>
      <c r="K20" s="89">
        <v>0</v>
      </c>
      <c r="L20" s="89">
        <v>702</v>
      </c>
      <c r="M20" s="89">
        <v>737.1</v>
      </c>
      <c r="N20" s="89">
        <v>773.9</v>
      </c>
      <c r="O20" s="89">
        <v>812.6</v>
      </c>
      <c r="P20" s="90">
        <v>853.2</v>
      </c>
    </row>
    <row r="21" spans="1:16" s="56" customFormat="1" ht="25.5" outlineLevel="1">
      <c r="A21" s="85" t="s">
        <v>10</v>
      </c>
      <c r="B21" s="86" t="s">
        <v>51</v>
      </c>
      <c r="C21" s="86" t="s">
        <v>55</v>
      </c>
      <c r="D21" s="87" t="s">
        <v>27</v>
      </c>
      <c r="E21" s="87" t="s">
        <v>28</v>
      </c>
      <c r="F21" s="87" t="s">
        <v>29</v>
      </c>
      <c r="G21" s="87" t="s">
        <v>26</v>
      </c>
      <c r="H21" s="88">
        <v>225.5</v>
      </c>
      <c r="I21" s="89">
        <v>220</v>
      </c>
      <c r="J21" s="89">
        <v>240</v>
      </c>
      <c r="K21" s="89">
        <v>252</v>
      </c>
      <c r="L21" s="89">
        <v>264.6</v>
      </c>
      <c r="M21" s="89">
        <v>277.8</v>
      </c>
      <c r="N21" s="89">
        <v>291.7</v>
      </c>
      <c r="O21" s="89">
        <v>306.3</v>
      </c>
      <c r="P21" s="90">
        <v>321.6</v>
      </c>
    </row>
    <row r="22" spans="1:16" s="56" customFormat="1" ht="25.5" outlineLevel="1">
      <c r="A22" s="85" t="s">
        <v>44</v>
      </c>
      <c r="B22" s="86" t="s">
        <v>11</v>
      </c>
      <c r="C22" s="86" t="s">
        <v>55</v>
      </c>
      <c r="D22" s="87" t="s">
        <v>30</v>
      </c>
      <c r="E22" s="87" t="s">
        <v>30</v>
      </c>
      <c r="F22" s="87" t="s">
        <v>30</v>
      </c>
      <c r="G22" s="87" t="s">
        <v>30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91">
        <v>0</v>
      </c>
    </row>
    <row r="23" spans="1:16" s="56" customFormat="1" ht="105" customHeight="1" outlineLevel="1">
      <c r="A23" s="85" t="s">
        <v>52</v>
      </c>
      <c r="B23" s="86" t="s">
        <v>53</v>
      </c>
      <c r="C23" s="86" t="s">
        <v>55</v>
      </c>
      <c r="D23" s="87" t="s">
        <v>30</v>
      </c>
      <c r="E23" s="87" t="s">
        <v>30</v>
      </c>
      <c r="F23" s="87" t="s">
        <v>30</v>
      </c>
      <c r="G23" s="87" t="s">
        <v>30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91">
        <v>0</v>
      </c>
    </row>
    <row r="24" spans="1:16" s="56" customFormat="1" ht="39" customHeight="1" outlineLevel="1">
      <c r="A24" s="85" t="s">
        <v>72</v>
      </c>
      <c r="B24" s="86" t="s">
        <v>73</v>
      </c>
      <c r="C24" s="86" t="s">
        <v>55</v>
      </c>
      <c r="D24" s="87" t="s">
        <v>27</v>
      </c>
      <c r="E24" s="87" t="s">
        <v>28</v>
      </c>
      <c r="F24" s="87" t="s">
        <v>29</v>
      </c>
      <c r="G24" s="87" t="s">
        <v>26</v>
      </c>
      <c r="H24" s="88">
        <v>156.5</v>
      </c>
      <c r="I24" s="88">
        <v>1350</v>
      </c>
      <c r="J24" s="88">
        <v>910</v>
      </c>
      <c r="K24" s="88">
        <v>955</v>
      </c>
      <c r="L24" s="88">
        <v>1070</v>
      </c>
      <c r="M24" s="88">
        <v>1590</v>
      </c>
      <c r="N24" s="88">
        <v>1110</v>
      </c>
      <c r="O24" s="88">
        <v>1130</v>
      </c>
      <c r="P24" s="91">
        <v>1150</v>
      </c>
    </row>
    <row r="25" spans="1:16" s="53" customFormat="1" ht="18.75" customHeight="1">
      <c r="A25" s="124" t="s">
        <v>46</v>
      </c>
      <c r="B25" s="129" t="s">
        <v>68</v>
      </c>
      <c r="C25" s="120" t="s">
        <v>57</v>
      </c>
      <c r="D25" s="116" t="s">
        <v>15</v>
      </c>
      <c r="E25" s="117"/>
      <c r="F25" s="117"/>
      <c r="G25" s="118"/>
      <c r="H25" s="93">
        <f aca="true" t="shared" si="7" ref="H25:P25">H26+H27+H28</f>
        <v>36538</v>
      </c>
      <c r="I25" s="93">
        <f t="shared" si="7"/>
        <v>37752</v>
      </c>
      <c r="J25" s="93">
        <f>J26+J27+J28</f>
        <v>50446</v>
      </c>
      <c r="K25" s="93">
        <f>K26+K27+K28</f>
        <v>50790</v>
      </c>
      <c r="L25" s="93">
        <f t="shared" si="7"/>
        <v>0</v>
      </c>
      <c r="M25" s="93">
        <f t="shared" si="7"/>
        <v>0</v>
      </c>
      <c r="N25" s="93">
        <f t="shared" si="7"/>
        <v>0</v>
      </c>
      <c r="O25" s="93">
        <f t="shared" si="7"/>
        <v>0</v>
      </c>
      <c r="P25" s="94">
        <f t="shared" si="7"/>
        <v>0</v>
      </c>
    </row>
    <row r="26" spans="1:16" s="54" customFormat="1" ht="18" customHeight="1">
      <c r="A26" s="125"/>
      <c r="B26" s="140"/>
      <c r="C26" s="121"/>
      <c r="D26" s="76" t="s">
        <v>27</v>
      </c>
      <c r="E26" s="76" t="s">
        <v>33</v>
      </c>
      <c r="F26" s="76" t="s">
        <v>34</v>
      </c>
      <c r="G26" s="76" t="s">
        <v>78</v>
      </c>
      <c r="H26" s="95">
        <v>0</v>
      </c>
      <c r="I26" s="96">
        <v>0</v>
      </c>
      <c r="J26" s="96">
        <v>1660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7">
        <v>0</v>
      </c>
    </row>
    <row r="27" spans="1:16" s="54" customFormat="1" ht="18.75" customHeight="1">
      <c r="A27" s="125"/>
      <c r="B27" s="140"/>
      <c r="C27" s="121"/>
      <c r="D27" s="76" t="s">
        <v>27</v>
      </c>
      <c r="E27" s="76" t="s">
        <v>33</v>
      </c>
      <c r="F27" s="76" t="s">
        <v>34</v>
      </c>
      <c r="G27" s="76" t="s">
        <v>35</v>
      </c>
      <c r="H27" s="95">
        <v>27008</v>
      </c>
      <c r="I27" s="96">
        <v>35000</v>
      </c>
      <c r="J27" s="96">
        <v>33087</v>
      </c>
      <c r="K27" s="96">
        <v>33087</v>
      </c>
      <c r="L27" s="96">
        <v>0</v>
      </c>
      <c r="M27" s="96">
        <v>0</v>
      </c>
      <c r="N27" s="96">
        <v>0</v>
      </c>
      <c r="O27" s="96">
        <v>0</v>
      </c>
      <c r="P27" s="97">
        <v>0</v>
      </c>
    </row>
    <row r="28" spans="1:16" s="54" customFormat="1" ht="21" customHeight="1">
      <c r="A28" s="126"/>
      <c r="B28" s="141"/>
      <c r="C28" s="122"/>
      <c r="D28" s="76" t="s">
        <v>27</v>
      </c>
      <c r="E28" s="76" t="s">
        <v>31</v>
      </c>
      <c r="F28" s="76" t="s">
        <v>86</v>
      </c>
      <c r="G28" s="76" t="s">
        <v>32</v>
      </c>
      <c r="H28" s="77">
        <v>9530</v>
      </c>
      <c r="I28" s="98">
        <v>2752</v>
      </c>
      <c r="J28" s="98">
        <v>15699</v>
      </c>
      <c r="K28" s="98">
        <v>17703</v>
      </c>
      <c r="L28" s="98">
        <v>0</v>
      </c>
      <c r="M28" s="98">
        <v>0</v>
      </c>
      <c r="N28" s="98">
        <v>0</v>
      </c>
      <c r="O28" s="98">
        <v>0</v>
      </c>
      <c r="P28" s="99">
        <v>0</v>
      </c>
    </row>
    <row r="29" spans="1:16" s="52" customFormat="1" ht="78.75" customHeight="1">
      <c r="A29" s="70" t="s">
        <v>47</v>
      </c>
      <c r="B29" s="71" t="s">
        <v>69</v>
      </c>
      <c r="C29" s="75" t="s">
        <v>58</v>
      </c>
      <c r="D29" s="72" t="s">
        <v>82</v>
      </c>
      <c r="E29" s="72" t="s">
        <v>28</v>
      </c>
      <c r="F29" s="72" t="s">
        <v>83</v>
      </c>
      <c r="G29" s="72" t="s">
        <v>84</v>
      </c>
      <c r="H29" s="73">
        <v>304.3</v>
      </c>
      <c r="I29" s="100">
        <v>399.7</v>
      </c>
      <c r="J29" s="100">
        <v>266.9</v>
      </c>
      <c r="K29" s="100">
        <v>407.1</v>
      </c>
      <c r="L29" s="100">
        <v>0</v>
      </c>
      <c r="M29" s="100">
        <v>0</v>
      </c>
      <c r="N29" s="100">
        <v>0</v>
      </c>
      <c r="O29" s="100">
        <v>0</v>
      </c>
      <c r="P29" s="101">
        <v>0</v>
      </c>
    </row>
    <row r="30" spans="1:16" s="52" customFormat="1" ht="21.75" customHeight="1">
      <c r="A30" s="124" t="s">
        <v>74</v>
      </c>
      <c r="B30" s="119" t="s">
        <v>77</v>
      </c>
      <c r="C30" s="120" t="s">
        <v>96</v>
      </c>
      <c r="D30" s="116" t="s">
        <v>15</v>
      </c>
      <c r="E30" s="117"/>
      <c r="F30" s="117"/>
      <c r="G30" s="118"/>
      <c r="H30" s="73">
        <f aca="true" t="shared" si="8" ref="H30:P30">H31+H32+H33+H34+H36+H37+H38</f>
        <v>25435.2</v>
      </c>
      <c r="I30" s="100">
        <f t="shared" si="8"/>
        <v>49905.49999999999</v>
      </c>
      <c r="J30" s="100">
        <f t="shared" si="8"/>
        <v>42748.200000000004</v>
      </c>
      <c r="K30" s="100">
        <f t="shared" si="8"/>
        <v>31654.399999999998</v>
      </c>
      <c r="L30" s="100">
        <f t="shared" si="8"/>
        <v>20504.399999999998</v>
      </c>
      <c r="M30" s="100">
        <f t="shared" si="8"/>
        <v>20504.399999999998</v>
      </c>
      <c r="N30" s="100">
        <f t="shared" si="8"/>
        <v>20504.399999999998</v>
      </c>
      <c r="O30" s="100">
        <f t="shared" si="8"/>
        <v>20504.399999999998</v>
      </c>
      <c r="P30" s="101">
        <f t="shared" si="8"/>
        <v>20504.399999999998</v>
      </c>
    </row>
    <row r="31" spans="1:16" s="52" customFormat="1" ht="15.75" customHeight="1">
      <c r="A31" s="125"/>
      <c r="B31" s="119"/>
      <c r="C31" s="121"/>
      <c r="D31" s="76" t="s">
        <v>27</v>
      </c>
      <c r="E31" s="76" t="s">
        <v>85</v>
      </c>
      <c r="F31" s="76" t="s">
        <v>94</v>
      </c>
      <c r="G31" s="76" t="s">
        <v>43</v>
      </c>
      <c r="H31" s="77">
        <v>16754.3</v>
      </c>
      <c r="I31" s="98">
        <v>17657.2</v>
      </c>
      <c r="J31" s="98">
        <v>17874.6</v>
      </c>
      <c r="K31" s="98">
        <v>17964</v>
      </c>
      <c r="L31" s="98">
        <v>17964</v>
      </c>
      <c r="M31" s="98">
        <v>17964</v>
      </c>
      <c r="N31" s="98">
        <v>17964</v>
      </c>
      <c r="O31" s="98">
        <v>17964</v>
      </c>
      <c r="P31" s="98">
        <v>17964</v>
      </c>
    </row>
    <row r="32" spans="1:16" s="52" customFormat="1" ht="17.25" customHeight="1">
      <c r="A32" s="125"/>
      <c r="B32" s="119"/>
      <c r="C32" s="121"/>
      <c r="D32" s="76" t="s">
        <v>27</v>
      </c>
      <c r="E32" s="76" t="s">
        <v>85</v>
      </c>
      <c r="F32" s="76" t="s">
        <v>92</v>
      </c>
      <c r="G32" s="76" t="s">
        <v>84</v>
      </c>
      <c r="H32" s="77">
        <v>357</v>
      </c>
      <c r="I32" s="98">
        <v>500</v>
      </c>
      <c r="J32" s="98">
        <v>550</v>
      </c>
      <c r="K32" s="98">
        <v>550</v>
      </c>
      <c r="L32" s="98">
        <v>550</v>
      </c>
      <c r="M32" s="98">
        <v>550</v>
      </c>
      <c r="N32" s="98">
        <v>550</v>
      </c>
      <c r="O32" s="98">
        <v>550</v>
      </c>
      <c r="P32" s="99">
        <v>550</v>
      </c>
    </row>
    <row r="33" spans="1:16" s="52" customFormat="1" ht="17.25" customHeight="1">
      <c r="A33" s="125"/>
      <c r="B33" s="119"/>
      <c r="C33" s="121"/>
      <c r="D33" s="76" t="s">
        <v>27</v>
      </c>
      <c r="E33" s="76" t="s">
        <v>85</v>
      </c>
      <c r="F33" s="76" t="s">
        <v>93</v>
      </c>
      <c r="G33" s="76" t="s">
        <v>71</v>
      </c>
      <c r="H33" s="77">
        <v>868.2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9">
        <v>0</v>
      </c>
    </row>
    <row r="34" spans="1:16" s="52" customFormat="1" ht="15" customHeight="1">
      <c r="A34" s="125"/>
      <c r="B34" s="119"/>
      <c r="C34" s="121"/>
      <c r="D34" s="76" t="s">
        <v>27</v>
      </c>
      <c r="E34" s="76" t="s">
        <v>85</v>
      </c>
      <c r="F34" s="76" t="s">
        <v>94</v>
      </c>
      <c r="G34" s="76" t="s">
        <v>95</v>
      </c>
      <c r="H34" s="77">
        <v>855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9">
        <v>0</v>
      </c>
    </row>
    <row r="35" spans="1:16" s="52" customFormat="1" ht="72.75" customHeight="1" hidden="1">
      <c r="A35" s="125"/>
      <c r="B35" s="119"/>
      <c r="C35" s="121"/>
      <c r="D35" s="76"/>
      <c r="E35" s="76"/>
      <c r="F35" s="76"/>
      <c r="G35" s="76"/>
      <c r="H35" s="77"/>
      <c r="I35" s="98"/>
      <c r="J35" s="98"/>
      <c r="K35" s="98"/>
      <c r="L35" s="98"/>
      <c r="M35" s="98"/>
      <c r="N35" s="98"/>
      <c r="O35" s="98"/>
      <c r="P35" s="99"/>
    </row>
    <row r="36" spans="1:16" s="52" customFormat="1" ht="19.5" customHeight="1">
      <c r="A36" s="125"/>
      <c r="B36" s="119"/>
      <c r="C36" s="121"/>
      <c r="D36" s="76" t="s">
        <v>27</v>
      </c>
      <c r="E36" s="76" t="s">
        <v>85</v>
      </c>
      <c r="F36" s="76" t="s">
        <v>94</v>
      </c>
      <c r="G36" s="76" t="s">
        <v>84</v>
      </c>
      <c r="H36" s="77">
        <v>0</v>
      </c>
      <c r="I36" s="98">
        <v>26500</v>
      </c>
      <c r="J36" s="98">
        <v>22350</v>
      </c>
      <c r="K36" s="98">
        <v>11150</v>
      </c>
      <c r="L36" s="98">
        <v>0</v>
      </c>
      <c r="M36" s="98">
        <v>0</v>
      </c>
      <c r="N36" s="98">
        <v>0</v>
      </c>
      <c r="O36" s="98">
        <v>0</v>
      </c>
      <c r="P36" s="99">
        <v>0</v>
      </c>
    </row>
    <row r="37" spans="1:16" s="52" customFormat="1" ht="19.5" customHeight="1">
      <c r="A37" s="125"/>
      <c r="B37" s="119"/>
      <c r="C37" s="121"/>
      <c r="D37" s="76" t="s">
        <v>27</v>
      </c>
      <c r="E37" s="76" t="s">
        <v>85</v>
      </c>
      <c r="F37" s="76" t="s">
        <v>94</v>
      </c>
      <c r="G37" s="76" t="s">
        <v>41</v>
      </c>
      <c r="H37" s="77">
        <v>5108.4</v>
      </c>
      <c r="I37" s="98">
        <v>5034.1</v>
      </c>
      <c r="J37" s="98">
        <v>1755.8</v>
      </c>
      <c r="K37" s="98">
        <v>1770.8</v>
      </c>
      <c r="L37" s="98">
        <v>1770.8</v>
      </c>
      <c r="M37" s="98">
        <v>1770.8</v>
      </c>
      <c r="N37" s="98">
        <v>1770.8</v>
      </c>
      <c r="O37" s="98">
        <v>1770.8</v>
      </c>
      <c r="P37" s="98">
        <v>1770.8</v>
      </c>
    </row>
    <row r="38" spans="1:16" s="52" customFormat="1" ht="19.5" customHeight="1">
      <c r="A38" s="126"/>
      <c r="B38" s="119"/>
      <c r="C38" s="122"/>
      <c r="D38" s="76" t="s">
        <v>27</v>
      </c>
      <c r="E38" s="76" t="s">
        <v>85</v>
      </c>
      <c r="F38" s="76" t="s">
        <v>94</v>
      </c>
      <c r="G38" s="76" t="s">
        <v>26</v>
      </c>
      <c r="H38" s="77">
        <v>1492.3</v>
      </c>
      <c r="I38" s="98">
        <v>214.2</v>
      </c>
      <c r="J38" s="98">
        <v>217.8</v>
      </c>
      <c r="K38" s="98">
        <v>219.6</v>
      </c>
      <c r="L38" s="98">
        <v>219.6</v>
      </c>
      <c r="M38" s="98">
        <v>219.6</v>
      </c>
      <c r="N38" s="98">
        <v>219.6</v>
      </c>
      <c r="O38" s="98">
        <v>219.6</v>
      </c>
      <c r="P38" s="99">
        <v>219.6</v>
      </c>
    </row>
    <row r="39" spans="1:16" s="52" customFormat="1" ht="16.5" customHeight="1">
      <c r="A39" s="125" t="s">
        <v>75</v>
      </c>
      <c r="B39" s="119" t="s">
        <v>76</v>
      </c>
      <c r="C39" s="120" t="s">
        <v>57</v>
      </c>
      <c r="D39" s="116" t="s">
        <v>15</v>
      </c>
      <c r="E39" s="117"/>
      <c r="F39" s="117"/>
      <c r="G39" s="118"/>
      <c r="H39" s="73">
        <v>21460</v>
      </c>
      <c r="I39" s="100">
        <v>37100</v>
      </c>
      <c r="J39" s="100">
        <v>58370</v>
      </c>
      <c r="K39" s="100">
        <v>78650</v>
      </c>
      <c r="L39" s="100">
        <v>125120</v>
      </c>
      <c r="M39" s="100">
        <v>101650</v>
      </c>
      <c r="N39" s="100">
        <v>109690</v>
      </c>
      <c r="O39" s="100">
        <v>56780</v>
      </c>
      <c r="P39" s="101">
        <v>59920</v>
      </c>
    </row>
    <row r="40" spans="1:16" s="52" customFormat="1" ht="18.75" customHeight="1">
      <c r="A40" s="125"/>
      <c r="B40" s="119"/>
      <c r="C40" s="121"/>
      <c r="D40" s="76" t="s">
        <v>27</v>
      </c>
      <c r="E40" s="76" t="s">
        <v>36</v>
      </c>
      <c r="F40" s="76" t="s">
        <v>91</v>
      </c>
      <c r="G40" s="76" t="s">
        <v>84</v>
      </c>
      <c r="H40" s="77">
        <v>0</v>
      </c>
      <c r="I40" s="98">
        <v>300</v>
      </c>
      <c r="J40" s="98">
        <v>330</v>
      </c>
      <c r="K40" s="98">
        <v>360</v>
      </c>
      <c r="L40" s="98">
        <v>390</v>
      </c>
      <c r="M40" s="98">
        <v>430</v>
      </c>
      <c r="N40" s="98">
        <v>470</v>
      </c>
      <c r="O40" s="98">
        <v>520</v>
      </c>
      <c r="P40" s="99">
        <v>570</v>
      </c>
    </row>
    <row r="41" spans="1:16" s="52" customFormat="1" ht="20.25" customHeight="1">
      <c r="A41" s="125"/>
      <c r="B41" s="119"/>
      <c r="C41" s="121"/>
      <c r="D41" s="76" t="s">
        <v>27</v>
      </c>
      <c r="E41" s="76" t="s">
        <v>36</v>
      </c>
      <c r="F41" s="76" t="s">
        <v>89</v>
      </c>
      <c r="G41" s="76" t="s">
        <v>90</v>
      </c>
      <c r="H41" s="77">
        <v>3460</v>
      </c>
      <c r="I41" s="98">
        <v>6000</v>
      </c>
      <c r="J41" s="98">
        <v>3250</v>
      </c>
      <c r="K41" s="98">
        <v>3290</v>
      </c>
      <c r="L41" s="98">
        <v>6350</v>
      </c>
      <c r="M41" s="98">
        <v>3400</v>
      </c>
      <c r="N41" s="98">
        <v>3470</v>
      </c>
      <c r="O41" s="98">
        <v>6540</v>
      </c>
      <c r="P41" s="99">
        <v>3620</v>
      </c>
    </row>
    <row r="42" spans="1:16" s="52" customFormat="1" ht="22.5" customHeight="1">
      <c r="A42" s="126"/>
      <c r="B42" s="119"/>
      <c r="C42" s="122"/>
      <c r="D42" s="76" t="s">
        <v>27</v>
      </c>
      <c r="E42" s="76" t="s">
        <v>33</v>
      </c>
      <c r="F42" s="76" t="s">
        <v>87</v>
      </c>
      <c r="G42" s="76" t="s">
        <v>88</v>
      </c>
      <c r="H42" s="77">
        <v>18000</v>
      </c>
      <c r="I42" s="98">
        <v>30800</v>
      </c>
      <c r="J42" s="98">
        <v>54790</v>
      </c>
      <c r="K42" s="98">
        <v>75000</v>
      </c>
      <c r="L42" s="98">
        <v>118380</v>
      </c>
      <c r="M42" s="98">
        <v>97820</v>
      </c>
      <c r="N42" s="98">
        <v>105750</v>
      </c>
      <c r="O42" s="98">
        <v>49720</v>
      </c>
      <c r="P42" s="99">
        <v>55730</v>
      </c>
    </row>
    <row r="43" spans="1:16" s="55" customFormat="1" ht="17.25" customHeight="1">
      <c r="A43" s="123" t="s">
        <v>81</v>
      </c>
      <c r="B43" s="110"/>
      <c r="C43" s="71" t="s">
        <v>15</v>
      </c>
      <c r="D43" s="116"/>
      <c r="E43" s="117"/>
      <c r="F43" s="117"/>
      <c r="G43" s="118"/>
      <c r="H43" s="73">
        <f aca="true" t="shared" si="9" ref="H43:P43">H44+H46+H47+H48+H49+H50+H51+H52+H45</f>
        <v>49794.1</v>
      </c>
      <c r="I43" s="73">
        <f t="shared" si="9"/>
        <v>49475.899999999994</v>
      </c>
      <c r="J43" s="73">
        <f t="shared" si="9"/>
        <v>49072.4</v>
      </c>
      <c r="K43" s="73">
        <f t="shared" si="9"/>
        <v>48737.1</v>
      </c>
      <c r="L43" s="73">
        <f t="shared" si="9"/>
        <v>49136.399999999994</v>
      </c>
      <c r="M43" s="73">
        <f t="shared" si="9"/>
        <v>49688</v>
      </c>
      <c r="N43" s="73">
        <f t="shared" si="9"/>
        <v>50281.9</v>
      </c>
      <c r="O43" s="73">
        <f t="shared" si="9"/>
        <v>50912.600000000006</v>
      </c>
      <c r="P43" s="74">
        <f t="shared" si="9"/>
        <v>51584.3</v>
      </c>
    </row>
    <row r="44" spans="1:16" s="54" customFormat="1" ht="25.5">
      <c r="A44" s="111"/>
      <c r="B44" s="112"/>
      <c r="C44" s="92" t="s">
        <v>55</v>
      </c>
      <c r="D44" s="76" t="s">
        <v>27</v>
      </c>
      <c r="E44" s="76" t="s">
        <v>38</v>
      </c>
      <c r="F44" s="76" t="s">
        <v>39</v>
      </c>
      <c r="G44" s="76" t="s">
        <v>26</v>
      </c>
      <c r="H44" s="95">
        <v>17947</v>
      </c>
      <c r="I44" s="96">
        <v>18542.5</v>
      </c>
      <c r="J44" s="96">
        <v>19277</v>
      </c>
      <c r="K44" s="95">
        <v>19283.6</v>
      </c>
      <c r="L44" s="95">
        <v>19862</v>
      </c>
      <c r="M44" s="95">
        <v>20458</v>
      </c>
      <c r="N44" s="95">
        <v>21072</v>
      </c>
      <c r="O44" s="95">
        <v>21704</v>
      </c>
      <c r="P44" s="102">
        <v>22355</v>
      </c>
    </row>
    <row r="45" spans="1:16" s="54" customFormat="1" ht="27" customHeight="1">
      <c r="A45" s="111"/>
      <c r="B45" s="112"/>
      <c r="C45" s="92" t="s">
        <v>55</v>
      </c>
      <c r="D45" s="76" t="s">
        <v>27</v>
      </c>
      <c r="E45" s="76" t="s">
        <v>36</v>
      </c>
      <c r="F45" s="76" t="s">
        <v>37</v>
      </c>
      <c r="G45" s="76" t="s">
        <v>26</v>
      </c>
      <c r="H45" s="95">
        <v>1324.4</v>
      </c>
      <c r="I45" s="96">
        <v>0</v>
      </c>
      <c r="J45" s="96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102">
        <v>0</v>
      </c>
    </row>
    <row r="46" spans="1:16" s="54" customFormat="1" ht="41.25" customHeight="1">
      <c r="A46" s="111"/>
      <c r="B46" s="112"/>
      <c r="C46" s="92" t="s">
        <v>63</v>
      </c>
      <c r="D46" s="76" t="s">
        <v>27</v>
      </c>
      <c r="E46" s="76" t="s">
        <v>36</v>
      </c>
      <c r="F46" s="76" t="s">
        <v>37</v>
      </c>
      <c r="G46" s="76" t="s">
        <v>41</v>
      </c>
      <c r="H46" s="95">
        <v>18180.2</v>
      </c>
      <c r="I46" s="96">
        <v>17907.7</v>
      </c>
      <c r="J46" s="96">
        <v>17471.1</v>
      </c>
      <c r="K46" s="95">
        <v>17034.5</v>
      </c>
      <c r="L46" s="95">
        <v>16500</v>
      </c>
      <c r="M46" s="95">
        <v>16090</v>
      </c>
      <c r="N46" s="95">
        <v>15694</v>
      </c>
      <c r="O46" s="95">
        <v>15305</v>
      </c>
      <c r="P46" s="102">
        <v>14927</v>
      </c>
    </row>
    <row r="47" spans="1:16" s="54" customFormat="1" ht="38.25">
      <c r="A47" s="111"/>
      <c r="B47" s="112"/>
      <c r="C47" s="92" t="s">
        <v>63</v>
      </c>
      <c r="D47" s="76" t="s">
        <v>27</v>
      </c>
      <c r="E47" s="76" t="s">
        <v>36</v>
      </c>
      <c r="F47" s="76" t="s">
        <v>40</v>
      </c>
      <c r="G47" s="76" t="s">
        <v>41</v>
      </c>
      <c r="H47" s="95">
        <v>3553.9</v>
      </c>
      <c r="I47" s="96">
        <v>3704.3</v>
      </c>
      <c r="J47" s="96">
        <v>3883</v>
      </c>
      <c r="K47" s="95">
        <v>3912.3</v>
      </c>
      <c r="L47" s="95">
        <v>4029.7</v>
      </c>
      <c r="M47" s="95">
        <v>4150.6</v>
      </c>
      <c r="N47" s="95">
        <v>4275.1</v>
      </c>
      <c r="O47" s="95">
        <v>4403.4</v>
      </c>
      <c r="P47" s="102">
        <v>4535.5</v>
      </c>
    </row>
    <row r="48" spans="1:16" s="54" customFormat="1" ht="38.25">
      <c r="A48" s="111"/>
      <c r="B48" s="112"/>
      <c r="C48" s="92" t="s">
        <v>70</v>
      </c>
      <c r="D48" s="76" t="s">
        <v>27</v>
      </c>
      <c r="E48" s="76" t="s">
        <v>28</v>
      </c>
      <c r="F48" s="76" t="s">
        <v>42</v>
      </c>
      <c r="G48" s="76" t="s">
        <v>41</v>
      </c>
      <c r="H48" s="95">
        <v>1081.6</v>
      </c>
      <c r="I48" s="96">
        <v>1138.2</v>
      </c>
      <c r="J48" s="96">
        <v>1155</v>
      </c>
      <c r="K48" s="95">
        <v>1172</v>
      </c>
      <c r="L48" s="95">
        <v>1190</v>
      </c>
      <c r="M48" s="95">
        <v>1208</v>
      </c>
      <c r="N48" s="95">
        <v>1226</v>
      </c>
      <c r="O48" s="95">
        <v>1245</v>
      </c>
      <c r="P48" s="102">
        <v>1264</v>
      </c>
    </row>
    <row r="49" spans="1:16" s="54" customFormat="1" ht="63.75">
      <c r="A49" s="111"/>
      <c r="B49" s="112"/>
      <c r="C49" s="75" t="s">
        <v>64</v>
      </c>
      <c r="D49" s="76" t="s">
        <v>27</v>
      </c>
      <c r="E49" s="76" t="s">
        <v>28</v>
      </c>
      <c r="F49" s="76" t="s">
        <v>42</v>
      </c>
      <c r="G49" s="76" t="s">
        <v>43</v>
      </c>
      <c r="H49" s="77">
        <v>6507.5</v>
      </c>
      <c r="I49" s="98">
        <v>6942.7</v>
      </c>
      <c r="J49" s="98">
        <v>7286.3</v>
      </c>
      <c r="K49" s="77">
        <v>7334.7</v>
      </c>
      <c r="L49" s="77">
        <v>7554.7</v>
      </c>
      <c r="M49" s="77">
        <v>7781.4</v>
      </c>
      <c r="N49" s="77">
        <v>8014.8</v>
      </c>
      <c r="O49" s="77">
        <v>8255.2</v>
      </c>
      <c r="P49" s="78">
        <v>8502.8</v>
      </c>
    </row>
    <row r="50" spans="1:16" s="54" customFormat="1" ht="25.5" customHeight="1" hidden="1">
      <c r="A50" s="111"/>
      <c r="B50" s="112"/>
      <c r="C50" s="92" t="s">
        <v>56</v>
      </c>
      <c r="D50" s="76" t="s">
        <v>27</v>
      </c>
      <c r="E50" s="76" t="s">
        <v>28</v>
      </c>
      <c r="F50" s="76" t="s">
        <v>48</v>
      </c>
      <c r="G50" s="76" t="s">
        <v>26</v>
      </c>
      <c r="H50" s="95">
        <v>0</v>
      </c>
      <c r="I50" s="96"/>
      <c r="J50" s="96"/>
      <c r="K50" s="95"/>
      <c r="L50" s="96"/>
      <c r="M50" s="96"/>
      <c r="N50" s="95"/>
      <c r="O50" s="96"/>
      <c r="P50" s="97"/>
    </row>
    <row r="51" spans="1:16" s="54" customFormat="1" ht="12.75" customHeight="1" hidden="1">
      <c r="A51" s="111"/>
      <c r="B51" s="112"/>
      <c r="C51" s="92"/>
      <c r="D51" s="76"/>
      <c r="E51" s="76"/>
      <c r="F51" s="76"/>
      <c r="G51" s="76"/>
      <c r="H51" s="95"/>
      <c r="I51" s="96"/>
      <c r="J51" s="96"/>
      <c r="K51" s="95"/>
      <c r="L51" s="95"/>
      <c r="M51" s="95"/>
      <c r="N51" s="95"/>
      <c r="O51" s="95"/>
      <c r="P51" s="102"/>
    </row>
    <row r="52" spans="1:16" s="54" customFormat="1" ht="54.75" customHeight="1">
      <c r="A52" s="113"/>
      <c r="B52" s="114"/>
      <c r="C52" s="75" t="s">
        <v>64</v>
      </c>
      <c r="D52" s="76" t="s">
        <v>27</v>
      </c>
      <c r="E52" s="76" t="s">
        <v>28</v>
      </c>
      <c r="F52" s="76" t="s">
        <v>42</v>
      </c>
      <c r="G52" s="76" t="s">
        <v>71</v>
      </c>
      <c r="H52" s="77">
        <v>1199.5</v>
      </c>
      <c r="I52" s="98">
        <v>1240.5</v>
      </c>
      <c r="J52" s="98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8">
        <v>0</v>
      </c>
    </row>
    <row r="53" spans="1:16" ht="12.75">
      <c r="A53" s="103"/>
      <c r="B53" s="104"/>
      <c r="C53" s="105"/>
      <c r="D53" s="106"/>
      <c r="E53" s="107"/>
      <c r="F53" s="115" t="s">
        <v>97</v>
      </c>
      <c r="G53" s="115"/>
      <c r="H53" s="115"/>
      <c r="I53" s="105"/>
      <c r="J53" s="105"/>
      <c r="K53" s="105"/>
      <c r="L53" s="105"/>
      <c r="M53" s="105"/>
      <c r="N53" s="105"/>
      <c r="O53" s="105"/>
      <c r="P53" s="105"/>
    </row>
    <row r="54" spans="1:16" ht="25.5" customHeight="1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</row>
    <row r="55" spans="1:16" ht="12.75">
      <c r="A55" s="18"/>
      <c r="B55" s="19"/>
      <c r="C55" s="20"/>
      <c r="D55" s="16"/>
      <c r="E55" s="17"/>
      <c r="F55" s="16"/>
      <c r="G55" s="16"/>
      <c r="H55" s="16"/>
      <c r="I55" s="20"/>
      <c r="J55" s="20"/>
      <c r="K55" s="20"/>
      <c r="L55" s="20"/>
      <c r="M55" s="20"/>
      <c r="N55" s="20"/>
      <c r="O55" s="20"/>
      <c r="P55" s="20"/>
    </row>
    <row r="56" spans="1:16" ht="12.75">
      <c r="A56" s="18"/>
      <c r="B56" s="19"/>
      <c r="C56" s="20"/>
      <c r="D56" s="16"/>
      <c r="E56" s="17"/>
      <c r="F56" s="16"/>
      <c r="G56" s="16"/>
      <c r="H56" s="16"/>
      <c r="I56" s="20"/>
      <c r="J56" s="20"/>
      <c r="K56" s="20"/>
      <c r="L56" s="20"/>
      <c r="M56" s="20"/>
      <c r="N56" s="20"/>
      <c r="O56" s="20"/>
      <c r="P56" s="20"/>
    </row>
    <row r="57" spans="1:16" ht="12.75">
      <c r="A57" s="18"/>
      <c r="B57" s="19"/>
      <c r="C57" s="20"/>
      <c r="D57" s="16"/>
      <c r="E57" s="17"/>
      <c r="F57" s="16"/>
      <c r="G57" s="16"/>
      <c r="H57" s="16"/>
      <c r="I57" s="20"/>
      <c r="J57" s="20"/>
      <c r="K57" s="20"/>
      <c r="L57" s="20"/>
      <c r="M57" s="20"/>
      <c r="N57" s="20"/>
      <c r="O57" s="20"/>
      <c r="P57" s="20"/>
    </row>
    <row r="58" spans="1:16" ht="12.75">
      <c r="A58" s="18"/>
      <c r="B58" s="19"/>
      <c r="C58" s="20"/>
      <c r="D58" s="16"/>
      <c r="E58" s="17"/>
      <c r="F58" s="16"/>
      <c r="G58" s="16"/>
      <c r="H58" s="16"/>
      <c r="I58" s="20"/>
      <c r="J58" s="20"/>
      <c r="K58" s="20"/>
      <c r="L58" s="20"/>
      <c r="M58" s="20"/>
      <c r="N58" s="20"/>
      <c r="O58" s="20"/>
      <c r="P58" s="20"/>
    </row>
    <row r="59" spans="1:16" ht="12.75">
      <c r="A59" s="18"/>
      <c r="B59" s="19"/>
      <c r="C59" s="20"/>
      <c r="D59" s="16"/>
      <c r="E59" s="17"/>
      <c r="F59" s="16"/>
      <c r="G59" s="16"/>
      <c r="H59" s="16"/>
      <c r="I59" s="20"/>
      <c r="J59" s="20"/>
      <c r="K59" s="20"/>
      <c r="L59" s="20"/>
      <c r="M59" s="20"/>
      <c r="N59" s="20"/>
      <c r="O59" s="20"/>
      <c r="P59" s="20"/>
    </row>
    <row r="60" spans="1:16" ht="12.75">
      <c r="A60" s="18"/>
      <c r="B60" s="19"/>
      <c r="C60" s="20"/>
      <c r="D60" s="16"/>
      <c r="E60" s="17"/>
      <c r="F60" s="16"/>
      <c r="G60" s="16"/>
      <c r="H60" s="16"/>
      <c r="I60" s="20"/>
      <c r="J60" s="20"/>
      <c r="K60" s="20"/>
      <c r="L60" s="20"/>
      <c r="M60" s="20"/>
      <c r="N60" s="20"/>
      <c r="O60" s="20"/>
      <c r="P60" s="20"/>
    </row>
    <row r="61" spans="1:16" ht="12.75">
      <c r="A61" s="18"/>
      <c r="B61" s="19"/>
      <c r="C61" s="20"/>
      <c r="D61" s="16"/>
      <c r="E61" s="17"/>
      <c r="F61" s="16"/>
      <c r="G61" s="16"/>
      <c r="H61" s="16"/>
      <c r="I61" s="20"/>
      <c r="J61" s="20"/>
      <c r="K61" s="20"/>
      <c r="L61" s="20"/>
      <c r="M61" s="20"/>
      <c r="N61" s="20"/>
      <c r="O61" s="20"/>
      <c r="P61" s="20"/>
    </row>
    <row r="62" spans="1:16" ht="12.75">
      <c r="A62" s="18"/>
      <c r="B62" s="19"/>
      <c r="C62" s="20"/>
      <c r="D62" s="16"/>
      <c r="E62" s="17"/>
      <c r="F62" s="16"/>
      <c r="G62" s="16"/>
      <c r="H62" s="16"/>
      <c r="I62" s="20"/>
      <c r="J62" s="20"/>
      <c r="K62" s="20"/>
      <c r="L62" s="20"/>
      <c r="M62" s="20"/>
      <c r="N62" s="20"/>
      <c r="O62" s="20"/>
      <c r="P62" s="20"/>
    </row>
    <row r="63" spans="1:16" ht="12.75">
      <c r="A63" s="18"/>
      <c r="B63" s="19"/>
      <c r="C63" s="20"/>
      <c r="D63" s="16"/>
      <c r="E63" s="17"/>
      <c r="F63" s="16"/>
      <c r="G63" s="16"/>
      <c r="H63" s="16"/>
      <c r="I63" s="20"/>
      <c r="J63" s="20"/>
      <c r="K63" s="20"/>
      <c r="L63" s="20"/>
      <c r="M63" s="20"/>
      <c r="N63" s="20"/>
      <c r="O63" s="20"/>
      <c r="P63" s="20"/>
    </row>
    <row r="64" spans="1:16" ht="12.75">
      <c r="A64" s="18"/>
      <c r="B64" s="19"/>
      <c r="C64" s="20"/>
      <c r="D64" s="16"/>
      <c r="E64" s="17"/>
      <c r="F64" s="16"/>
      <c r="G64" s="16"/>
      <c r="H64" s="16"/>
      <c r="I64" s="20"/>
      <c r="J64" s="20"/>
      <c r="K64" s="20"/>
      <c r="L64" s="20"/>
      <c r="M64" s="20"/>
      <c r="N64" s="20"/>
      <c r="O64" s="20"/>
      <c r="P64" s="20"/>
    </row>
    <row r="65" spans="1:16" ht="12.75">
      <c r="A65" s="18"/>
      <c r="B65" s="19"/>
      <c r="C65" s="20"/>
      <c r="D65" s="16"/>
      <c r="E65" s="17"/>
      <c r="F65" s="16"/>
      <c r="G65" s="16"/>
      <c r="H65" s="16"/>
      <c r="I65" s="20"/>
      <c r="J65" s="20"/>
      <c r="K65" s="20"/>
      <c r="L65" s="20"/>
      <c r="M65" s="20"/>
      <c r="N65" s="20"/>
      <c r="O65" s="20"/>
      <c r="P65" s="20"/>
    </row>
    <row r="66" spans="1:16" ht="12.75">
      <c r="A66" s="18"/>
      <c r="B66" s="19"/>
      <c r="C66" s="20"/>
      <c r="D66" s="16"/>
      <c r="E66" s="17"/>
      <c r="F66" s="16"/>
      <c r="G66" s="16"/>
      <c r="H66" s="16"/>
      <c r="I66" s="20"/>
      <c r="J66" s="20"/>
      <c r="K66" s="20"/>
      <c r="L66" s="20"/>
      <c r="M66" s="20"/>
      <c r="N66" s="20"/>
      <c r="O66" s="20"/>
      <c r="P66" s="20"/>
    </row>
    <row r="67" spans="1:16" ht="12.75">
      <c r="A67" s="18"/>
      <c r="B67" s="19"/>
      <c r="C67" s="20"/>
      <c r="D67" s="16"/>
      <c r="E67" s="17"/>
      <c r="F67" s="16"/>
      <c r="G67" s="16"/>
      <c r="H67" s="16"/>
      <c r="I67" s="20"/>
      <c r="J67" s="20"/>
      <c r="K67" s="20"/>
      <c r="L67" s="20"/>
      <c r="M67" s="20"/>
      <c r="N67" s="20"/>
      <c r="O67" s="20"/>
      <c r="P67" s="20"/>
    </row>
    <row r="68" spans="1:16" ht="12.75">
      <c r="A68" s="18"/>
      <c r="B68" s="19"/>
      <c r="C68" s="20"/>
      <c r="D68" s="16"/>
      <c r="E68" s="17"/>
      <c r="F68" s="16"/>
      <c r="G68" s="16"/>
      <c r="H68" s="16"/>
      <c r="I68" s="20"/>
      <c r="J68" s="20"/>
      <c r="K68" s="20"/>
      <c r="L68" s="20"/>
      <c r="M68" s="20"/>
      <c r="N68" s="20"/>
      <c r="O68" s="20"/>
      <c r="P68" s="20"/>
    </row>
    <row r="69" spans="1:16" ht="12.75">
      <c r="A69" s="18"/>
      <c r="B69" s="19"/>
      <c r="C69" s="20"/>
      <c r="D69" s="16"/>
      <c r="E69" s="17"/>
      <c r="F69" s="16"/>
      <c r="G69" s="16"/>
      <c r="H69" s="16"/>
      <c r="I69" s="20"/>
      <c r="J69" s="20"/>
      <c r="K69" s="20"/>
      <c r="L69" s="20"/>
      <c r="M69" s="20"/>
      <c r="N69" s="20"/>
      <c r="O69" s="20"/>
      <c r="P69" s="20"/>
    </row>
    <row r="70" spans="1:16" ht="12.75">
      <c r="A70" s="18"/>
      <c r="B70" s="19"/>
      <c r="C70" s="20"/>
      <c r="D70" s="16"/>
      <c r="E70" s="17"/>
      <c r="F70" s="16"/>
      <c r="G70" s="16"/>
      <c r="H70" s="16"/>
      <c r="I70" s="20"/>
      <c r="J70" s="20"/>
      <c r="K70" s="20"/>
      <c r="L70" s="20"/>
      <c r="M70" s="20"/>
      <c r="N70" s="20"/>
      <c r="O70" s="20"/>
      <c r="P70" s="20"/>
    </row>
    <row r="71" spans="1:16" ht="12.75">
      <c r="A71" s="18"/>
      <c r="B71" s="19"/>
      <c r="C71" s="20"/>
      <c r="D71" s="16"/>
      <c r="E71" s="17"/>
      <c r="F71" s="16"/>
      <c r="G71" s="16"/>
      <c r="H71" s="16"/>
      <c r="I71" s="20"/>
      <c r="J71" s="20"/>
      <c r="K71" s="20"/>
      <c r="L71" s="20"/>
      <c r="M71" s="20"/>
      <c r="N71" s="20"/>
      <c r="O71" s="20"/>
      <c r="P71" s="20"/>
    </row>
    <row r="72" spans="1:16" ht="12.75">
      <c r="A72" s="18"/>
      <c r="B72" s="19"/>
      <c r="C72" s="20"/>
      <c r="D72" s="16"/>
      <c r="E72" s="17"/>
      <c r="F72" s="16"/>
      <c r="G72" s="16"/>
      <c r="H72" s="16"/>
      <c r="I72" s="20"/>
      <c r="J72" s="20"/>
      <c r="K72" s="20"/>
      <c r="L72" s="20"/>
      <c r="M72" s="20"/>
      <c r="N72" s="20"/>
      <c r="O72" s="20"/>
      <c r="P72" s="20"/>
    </row>
    <row r="73" spans="1:16" ht="12.75">
      <c r="A73" s="18"/>
      <c r="B73" s="19"/>
      <c r="C73" s="20"/>
      <c r="D73" s="16"/>
      <c r="E73" s="17"/>
      <c r="F73" s="16"/>
      <c r="G73" s="16"/>
      <c r="H73" s="16"/>
      <c r="I73" s="20"/>
      <c r="J73" s="20"/>
      <c r="K73" s="20"/>
      <c r="L73" s="20"/>
      <c r="M73" s="20"/>
      <c r="N73" s="20"/>
      <c r="O73" s="20"/>
      <c r="P73" s="20"/>
    </row>
    <row r="74" spans="1:16" ht="12.75">
      <c r="A74" s="18"/>
      <c r="B74" s="19"/>
      <c r="C74" s="20"/>
      <c r="D74" s="16"/>
      <c r="E74" s="17"/>
      <c r="F74" s="16"/>
      <c r="G74" s="16"/>
      <c r="H74" s="16"/>
      <c r="I74" s="20"/>
      <c r="J74" s="20"/>
      <c r="K74" s="20"/>
      <c r="L74" s="20"/>
      <c r="M74" s="20"/>
      <c r="N74" s="20"/>
      <c r="O74" s="20"/>
      <c r="P74" s="20"/>
    </row>
    <row r="75" spans="1:16" ht="12.75">
      <c r="A75" s="18"/>
      <c r="B75" s="19"/>
      <c r="C75" s="20"/>
      <c r="D75" s="16"/>
      <c r="E75" s="17"/>
      <c r="F75" s="16"/>
      <c r="G75" s="16"/>
      <c r="H75" s="16"/>
      <c r="I75" s="20"/>
      <c r="J75" s="20"/>
      <c r="K75" s="20"/>
      <c r="L75" s="20"/>
      <c r="M75" s="20"/>
      <c r="N75" s="20"/>
      <c r="O75" s="20"/>
      <c r="P75" s="20"/>
    </row>
    <row r="76" spans="1:16" ht="12.75">
      <c r="A76" s="18"/>
      <c r="B76" s="19"/>
      <c r="C76" s="20"/>
      <c r="D76" s="16"/>
      <c r="E76" s="17"/>
      <c r="F76" s="16"/>
      <c r="G76" s="16"/>
      <c r="H76" s="16"/>
      <c r="I76" s="20"/>
      <c r="J76" s="20"/>
      <c r="K76" s="20"/>
      <c r="L76" s="20"/>
      <c r="M76" s="20"/>
      <c r="N76" s="20"/>
      <c r="O76" s="20"/>
      <c r="P76" s="20"/>
    </row>
    <row r="77" spans="1:16" ht="12.75">
      <c r="A77" s="18"/>
      <c r="B77" s="19"/>
      <c r="C77" s="20"/>
      <c r="D77" s="16"/>
      <c r="E77" s="17"/>
      <c r="F77" s="16"/>
      <c r="G77" s="16"/>
      <c r="H77" s="16"/>
      <c r="I77" s="20"/>
      <c r="J77" s="20"/>
      <c r="K77" s="20"/>
      <c r="L77" s="20"/>
      <c r="M77" s="20"/>
      <c r="N77" s="20"/>
      <c r="O77" s="20"/>
      <c r="P77" s="20"/>
    </row>
    <row r="78" spans="1:16" ht="12.75">
      <c r="A78" s="18"/>
      <c r="B78" s="19"/>
      <c r="C78" s="20"/>
      <c r="D78" s="16"/>
      <c r="E78" s="17"/>
      <c r="F78" s="16"/>
      <c r="G78" s="16"/>
      <c r="H78" s="16"/>
      <c r="I78" s="20"/>
      <c r="J78" s="20"/>
      <c r="K78" s="20"/>
      <c r="L78" s="20"/>
      <c r="M78" s="20"/>
      <c r="N78" s="20"/>
      <c r="O78" s="20"/>
      <c r="P78" s="20"/>
    </row>
    <row r="79" spans="1:16" ht="12.75">
      <c r="A79" s="18"/>
      <c r="B79" s="19"/>
      <c r="C79" s="20"/>
      <c r="D79" s="16"/>
      <c r="E79" s="17"/>
      <c r="F79" s="16"/>
      <c r="G79" s="16"/>
      <c r="H79" s="16"/>
      <c r="I79" s="20"/>
      <c r="J79" s="20"/>
      <c r="K79" s="20"/>
      <c r="L79" s="20"/>
      <c r="M79" s="20"/>
      <c r="N79" s="20"/>
      <c r="O79" s="20"/>
      <c r="P79" s="20"/>
    </row>
    <row r="80" spans="1:16" ht="12.75">
      <c r="A80" s="18"/>
      <c r="B80" s="19"/>
      <c r="C80" s="20"/>
      <c r="D80" s="16"/>
      <c r="E80" s="17"/>
      <c r="F80" s="16"/>
      <c r="G80" s="16"/>
      <c r="H80" s="16"/>
      <c r="I80" s="20"/>
      <c r="J80" s="20"/>
      <c r="K80" s="20"/>
      <c r="L80" s="20"/>
      <c r="M80" s="20"/>
      <c r="N80" s="20"/>
      <c r="O80" s="20"/>
      <c r="P80" s="20"/>
    </row>
    <row r="81" spans="1:16" ht="12.75">
      <c r="A81" s="18"/>
      <c r="B81" s="19"/>
      <c r="C81" s="20"/>
      <c r="D81" s="16"/>
      <c r="E81" s="17"/>
      <c r="F81" s="16"/>
      <c r="G81" s="16"/>
      <c r="H81" s="16"/>
      <c r="I81" s="20"/>
      <c r="J81" s="20"/>
      <c r="K81" s="20"/>
      <c r="L81" s="20"/>
      <c r="M81" s="20"/>
      <c r="N81" s="20"/>
      <c r="O81" s="20"/>
      <c r="P81" s="20"/>
    </row>
    <row r="82" spans="1:16" ht="12.75">
      <c r="A82" s="18"/>
      <c r="B82" s="19"/>
      <c r="C82" s="20"/>
      <c r="D82" s="16"/>
      <c r="E82" s="17"/>
      <c r="F82" s="16"/>
      <c r="G82" s="16"/>
      <c r="H82" s="16"/>
      <c r="I82" s="20"/>
      <c r="J82" s="20"/>
      <c r="K82" s="20"/>
      <c r="L82" s="20"/>
      <c r="M82" s="20"/>
      <c r="N82" s="20"/>
      <c r="O82" s="20"/>
      <c r="P82" s="20"/>
    </row>
    <row r="83" spans="1:16" ht="12.75">
      <c r="A83" s="18"/>
      <c r="B83" s="19"/>
      <c r="C83" s="20"/>
      <c r="D83" s="16"/>
      <c r="E83" s="17"/>
      <c r="F83" s="16"/>
      <c r="G83" s="16"/>
      <c r="H83" s="16"/>
      <c r="I83" s="20"/>
      <c r="J83" s="20"/>
      <c r="K83" s="20"/>
      <c r="L83" s="20"/>
      <c r="M83" s="20"/>
      <c r="N83" s="20"/>
      <c r="O83" s="20"/>
      <c r="P83" s="20"/>
    </row>
    <row r="84" spans="1:16" ht="12.75">
      <c r="A84" s="18"/>
      <c r="B84" s="19"/>
      <c r="C84" s="20"/>
      <c r="D84" s="16"/>
      <c r="E84" s="17"/>
      <c r="F84" s="16"/>
      <c r="G84" s="16"/>
      <c r="H84" s="16"/>
      <c r="I84" s="20"/>
      <c r="J84" s="20"/>
      <c r="K84" s="20"/>
      <c r="L84" s="20"/>
      <c r="M84" s="20"/>
      <c r="N84" s="20"/>
      <c r="O84" s="20"/>
      <c r="P84" s="20"/>
    </row>
    <row r="85" spans="1:16" ht="12.75">
      <c r="A85" s="18"/>
      <c r="B85" s="19"/>
      <c r="C85" s="20"/>
      <c r="D85" s="16"/>
      <c r="E85" s="17"/>
      <c r="F85" s="16"/>
      <c r="G85" s="16"/>
      <c r="H85" s="16"/>
      <c r="I85" s="20"/>
      <c r="J85" s="20"/>
      <c r="K85" s="20"/>
      <c r="L85" s="20"/>
      <c r="M85" s="20"/>
      <c r="N85" s="20"/>
      <c r="O85" s="20"/>
      <c r="P85" s="20"/>
    </row>
    <row r="86" spans="1:16" ht="12.75">
      <c r="A86" s="18"/>
      <c r="B86" s="19"/>
      <c r="C86" s="20"/>
      <c r="D86" s="16"/>
      <c r="E86" s="17"/>
      <c r="F86" s="16"/>
      <c r="G86" s="16"/>
      <c r="H86" s="16"/>
      <c r="I86" s="20"/>
      <c r="J86" s="20"/>
      <c r="K86" s="20"/>
      <c r="L86" s="20"/>
      <c r="M86" s="20"/>
      <c r="N86" s="20"/>
      <c r="O86" s="20"/>
      <c r="P86" s="20"/>
    </row>
    <row r="87" spans="1:16" ht="12.75">
      <c r="A87" s="18"/>
      <c r="B87" s="19"/>
      <c r="C87" s="20"/>
      <c r="D87" s="16"/>
      <c r="E87" s="17"/>
      <c r="F87" s="16"/>
      <c r="G87" s="16"/>
      <c r="H87" s="16"/>
      <c r="I87" s="20"/>
      <c r="J87" s="20"/>
      <c r="K87" s="20"/>
      <c r="L87" s="20"/>
      <c r="M87" s="20"/>
      <c r="N87" s="20"/>
      <c r="O87" s="20"/>
      <c r="P87" s="20"/>
    </row>
    <row r="88" spans="1:16" ht="12.75">
      <c r="A88" s="18"/>
      <c r="B88" s="19"/>
      <c r="C88" s="20"/>
      <c r="D88" s="16"/>
      <c r="E88" s="17"/>
      <c r="F88" s="16"/>
      <c r="G88" s="16"/>
      <c r="H88" s="16"/>
      <c r="I88" s="20"/>
      <c r="J88" s="20"/>
      <c r="K88" s="20"/>
      <c r="L88" s="20"/>
      <c r="M88" s="20"/>
      <c r="N88" s="20"/>
      <c r="O88" s="20"/>
      <c r="P88" s="20"/>
    </row>
    <row r="89" spans="1:16" ht="12.75">
      <c r="A89" s="18"/>
      <c r="B89" s="19"/>
      <c r="C89" s="20"/>
      <c r="D89" s="16"/>
      <c r="E89" s="17"/>
      <c r="F89" s="16"/>
      <c r="G89" s="16"/>
      <c r="H89" s="16"/>
      <c r="I89" s="20"/>
      <c r="J89" s="20"/>
      <c r="K89" s="20"/>
      <c r="L89" s="20"/>
      <c r="M89" s="20"/>
      <c r="N89" s="20"/>
      <c r="O89" s="20"/>
      <c r="P89" s="20"/>
    </row>
    <row r="90" spans="1:16" ht="12.75">
      <c r="A90" s="18"/>
      <c r="B90" s="19"/>
      <c r="C90" s="20"/>
      <c r="D90" s="16"/>
      <c r="E90" s="17"/>
      <c r="F90" s="16"/>
      <c r="G90" s="16"/>
      <c r="H90" s="16"/>
      <c r="I90" s="20"/>
      <c r="J90" s="20"/>
      <c r="K90" s="20"/>
      <c r="L90" s="20"/>
      <c r="M90" s="20"/>
      <c r="N90" s="20"/>
      <c r="O90" s="20"/>
      <c r="P90" s="20"/>
    </row>
    <row r="91" spans="1:16" ht="12.75">
      <c r="A91" s="18"/>
      <c r="B91" s="19"/>
      <c r="C91" s="20"/>
      <c r="D91" s="16"/>
      <c r="E91" s="17"/>
      <c r="F91" s="16"/>
      <c r="G91" s="16"/>
      <c r="H91" s="16"/>
      <c r="I91" s="20"/>
      <c r="J91" s="20"/>
      <c r="K91" s="20"/>
      <c r="L91" s="20"/>
      <c r="M91" s="20"/>
      <c r="N91" s="20"/>
      <c r="O91" s="20"/>
      <c r="P91" s="20"/>
    </row>
    <row r="92" spans="1:16" ht="12.75">
      <c r="A92" s="18"/>
      <c r="B92" s="19"/>
      <c r="C92" s="20"/>
      <c r="D92" s="16"/>
      <c r="E92" s="17"/>
      <c r="F92" s="16"/>
      <c r="G92" s="16"/>
      <c r="H92" s="16"/>
      <c r="I92" s="20"/>
      <c r="J92" s="20"/>
      <c r="K92" s="20"/>
      <c r="L92" s="20"/>
      <c r="M92" s="20"/>
      <c r="N92" s="20"/>
      <c r="O92" s="20"/>
      <c r="P92" s="20"/>
    </row>
    <row r="93" spans="1:16" ht="12.75">
      <c r="A93" s="18"/>
      <c r="B93" s="19"/>
      <c r="C93" s="20"/>
      <c r="D93" s="16"/>
      <c r="E93" s="17"/>
      <c r="F93" s="16"/>
      <c r="G93" s="16"/>
      <c r="H93" s="16"/>
      <c r="I93" s="20"/>
      <c r="J93" s="20"/>
      <c r="K93" s="20"/>
      <c r="L93" s="20"/>
      <c r="M93" s="20"/>
      <c r="N93" s="20"/>
      <c r="O93" s="20"/>
      <c r="P93" s="20"/>
    </row>
    <row r="94" spans="1:16" ht="12.75">
      <c r="A94" s="18"/>
      <c r="B94" s="19"/>
      <c r="C94" s="20"/>
      <c r="D94" s="16"/>
      <c r="E94" s="17"/>
      <c r="F94" s="16"/>
      <c r="G94" s="16"/>
      <c r="H94" s="16"/>
      <c r="I94" s="20"/>
      <c r="J94" s="20"/>
      <c r="K94" s="20"/>
      <c r="L94" s="20"/>
      <c r="M94" s="20"/>
      <c r="N94" s="20"/>
      <c r="O94" s="20"/>
      <c r="P94" s="20"/>
    </row>
    <row r="95" spans="1:16" ht="12.75">
      <c r="A95" s="18"/>
      <c r="B95" s="19"/>
      <c r="C95" s="20"/>
      <c r="D95" s="16"/>
      <c r="E95" s="17"/>
      <c r="F95" s="16"/>
      <c r="G95" s="16"/>
      <c r="H95" s="16"/>
      <c r="I95" s="20"/>
      <c r="J95" s="20"/>
      <c r="K95" s="20"/>
      <c r="L95" s="20"/>
      <c r="M95" s="20"/>
      <c r="N95" s="20"/>
      <c r="O95" s="20"/>
      <c r="P95" s="20"/>
    </row>
    <row r="96" spans="1:16" ht="12.75">
      <c r="A96" s="18"/>
      <c r="B96" s="19"/>
      <c r="C96" s="20"/>
      <c r="D96" s="16"/>
      <c r="E96" s="17"/>
      <c r="F96" s="16"/>
      <c r="G96" s="16"/>
      <c r="H96" s="16"/>
      <c r="I96" s="20"/>
      <c r="J96" s="20"/>
      <c r="K96" s="20"/>
      <c r="L96" s="20"/>
      <c r="M96" s="20"/>
      <c r="N96" s="20"/>
      <c r="O96" s="20"/>
      <c r="P96" s="20"/>
    </row>
    <row r="97" spans="1:16" ht="12.75">
      <c r="A97" s="18"/>
      <c r="B97" s="19"/>
      <c r="C97" s="20"/>
      <c r="D97" s="16"/>
      <c r="E97" s="17"/>
      <c r="F97" s="16"/>
      <c r="G97" s="16"/>
      <c r="H97" s="16"/>
      <c r="I97" s="20"/>
      <c r="J97" s="20"/>
      <c r="K97" s="20"/>
      <c r="L97" s="20"/>
      <c r="M97" s="20"/>
      <c r="N97" s="20"/>
      <c r="O97" s="20"/>
      <c r="P97" s="20"/>
    </row>
    <row r="98" spans="1:16" ht="12.75">
      <c r="A98" s="18"/>
      <c r="B98" s="19"/>
      <c r="C98" s="20"/>
      <c r="D98" s="16"/>
      <c r="E98" s="17"/>
      <c r="F98" s="16"/>
      <c r="G98" s="16"/>
      <c r="H98" s="16"/>
      <c r="I98" s="20"/>
      <c r="J98" s="20"/>
      <c r="K98" s="20"/>
      <c r="L98" s="20"/>
      <c r="M98" s="20"/>
      <c r="N98" s="20"/>
      <c r="O98" s="20"/>
      <c r="P98" s="20"/>
    </row>
    <row r="99" spans="1:16" ht="12.75">
      <c r="A99" s="18"/>
      <c r="B99" s="19"/>
      <c r="C99" s="20"/>
      <c r="D99" s="16"/>
      <c r="E99" s="17"/>
      <c r="F99" s="16"/>
      <c r="G99" s="16"/>
      <c r="H99" s="16"/>
      <c r="I99" s="20"/>
      <c r="J99" s="20"/>
      <c r="K99" s="20"/>
      <c r="L99" s="20"/>
      <c r="M99" s="20"/>
      <c r="N99" s="20"/>
      <c r="O99" s="20"/>
      <c r="P99" s="20"/>
    </row>
    <row r="100" spans="1:16" ht="12.75">
      <c r="A100" s="18"/>
      <c r="B100" s="19"/>
      <c r="C100" s="20"/>
      <c r="D100" s="16"/>
      <c r="E100" s="17"/>
      <c r="F100" s="16"/>
      <c r="G100" s="16"/>
      <c r="H100" s="16"/>
      <c r="I100" s="20"/>
      <c r="J100" s="20"/>
      <c r="K100" s="20"/>
      <c r="L100" s="20"/>
      <c r="M100" s="20"/>
      <c r="N100" s="20"/>
      <c r="O100" s="20"/>
      <c r="P100" s="20"/>
    </row>
    <row r="101" spans="1:16" ht="12.75">
      <c r="A101" s="18"/>
      <c r="B101" s="19"/>
      <c r="C101" s="20"/>
      <c r="D101" s="16"/>
      <c r="E101" s="17"/>
      <c r="F101" s="16"/>
      <c r="G101" s="16"/>
      <c r="H101" s="16"/>
      <c r="I101" s="20"/>
      <c r="J101" s="20"/>
      <c r="K101" s="20"/>
      <c r="L101" s="20"/>
      <c r="M101" s="20"/>
      <c r="N101" s="20"/>
      <c r="O101" s="20"/>
      <c r="P101" s="20"/>
    </row>
    <row r="102" spans="1:16" ht="12.75">
      <c r="A102" s="18"/>
      <c r="B102" s="19"/>
      <c r="C102" s="20"/>
      <c r="D102" s="16"/>
      <c r="E102" s="17"/>
      <c r="F102" s="16"/>
      <c r="G102" s="16"/>
      <c r="H102" s="16"/>
      <c r="I102" s="20"/>
      <c r="J102" s="20"/>
      <c r="K102" s="20"/>
      <c r="L102" s="20"/>
      <c r="M102" s="20"/>
      <c r="N102" s="20"/>
      <c r="O102" s="20"/>
      <c r="P102" s="20"/>
    </row>
    <row r="103" spans="1:16" ht="12.75">
      <c r="A103" s="18"/>
      <c r="B103" s="19"/>
      <c r="C103" s="20"/>
      <c r="D103" s="16"/>
      <c r="E103" s="17"/>
      <c r="F103" s="16"/>
      <c r="G103" s="16"/>
      <c r="H103" s="16"/>
      <c r="I103" s="20"/>
      <c r="J103" s="20"/>
      <c r="K103" s="20"/>
      <c r="L103" s="20"/>
      <c r="M103" s="20"/>
      <c r="N103" s="20"/>
      <c r="O103" s="20"/>
      <c r="P103" s="20"/>
    </row>
    <row r="104" spans="1:16" ht="12.75">
      <c r="A104" s="18"/>
      <c r="B104" s="19"/>
      <c r="C104" s="20"/>
      <c r="D104" s="16"/>
      <c r="E104" s="17"/>
      <c r="F104" s="16"/>
      <c r="G104" s="16"/>
      <c r="H104" s="16"/>
      <c r="I104" s="20"/>
      <c r="J104" s="20"/>
      <c r="K104" s="20"/>
      <c r="L104" s="20"/>
      <c r="M104" s="20"/>
      <c r="N104" s="20"/>
      <c r="O104" s="20"/>
      <c r="P104" s="20"/>
    </row>
    <row r="105" spans="1:16" ht="12.75">
      <c r="A105" s="18"/>
      <c r="B105" s="19"/>
      <c r="C105" s="20"/>
      <c r="D105" s="16"/>
      <c r="E105" s="17"/>
      <c r="F105" s="16"/>
      <c r="G105" s="16"/>
      <c r="H105" s="16"/>
      <c r="I105" s="20"/>
      <c r="J105" s="20"/>
      <c r="K105" s="20"/>
      <c r="L105" s="20"/>
      <c r="M105" s="20"/>
      <c r="N105" s="20"/>
      <c r="O105" s="20"/>
      <c r="P105" s="20"/>
    </row>
    <row r="106" spans="1:16" ht="12.75">
      <c r="A106" s="18"/>
      <c r="B106" s="19"/>
      <c r="C106" s="20"/>
      <c r="D106" s="16"/>
      <c r="E106" s="17"/>
      <c r="F106" s="16"/>
      <c r="G106" s="16"/>
      <c r="H106" s="16"/>
      <c r="I106" s="20"/>
      <c r="J106" s="20"/>
      <c r="K106" s="20"/>
      <c r="L106" s="20"/>
      <c r="M106" s="20"/>
      <c r="N106" s="20"/>
      <c r="O106" s="20"/>
      <c r="P106" s="20"/>
    </row>
    <row r="107" spans="1:16" ht="12.75">
      <c r="A107" s="18"/>
      <c r="B107" s="19"/>
      <c r="C107" s="20"/>
      <c r="D107" s="16"/>
      <c r="E107" s="17"/>
      <c r="F107" s="16"/>
      <c r="G107" s="16"/>
      <c r="H107" s="16"/>
      <c r="I107" s="20"/>
      <c r="J107" s="20"/>
      <c r="K107" s="20"/>
      <c r="L107" s="20"/>
      <c r="M107" s="20"/>
      <c r="N107" s="20"/>
      <c r="O107" s="20"/>
      <c r="P107" s="20"/>
    </row>
    <row r="108" spans="1:16" ht="12.75">
      <c r="A108" s="18"/>
      <c r="B108" s="19"/>
      <c r="C108" s="20"/>
      <c r="D108" s="16"/>
      <c r="E108" s="17"/>
      <c r="F108" s="16"/>
      <c r="G108" s="16"/>
      <c r="H108" s="16"/>
      <c r="I108" s="20"/>
      <c r="J108" s="20"/>
      <c r="K108" s="20"/>
      <c r="L108" s="20"/>
      <c r="M108" s="20"/>
      <c r="N108" s="20"/>
      <c r="O108" s="20"/>
      <c r="P108" s="20"/>
    </row>
    <row r="109" spans="1:16" ht="12.75">
      <c r="A109" s="18"/>
      <c r="B109" s="19"/>
      <c r="C109" s="20"/>
      <c r="D109" s="16"/>
      <c r="E109" s="17"/>
      <c r="F109" s="16"/>
      <c r="G109" s="16"/>
      <c r="H109" s="16"/>
      <c r="I109" s="20"/>
      <c r="J109" s="20"/>
      <c r="K109" s="20"/>
      <c r="L109" s="20"/>
      <c r="M109" s="20"/>
      <c r="N109" s="20"/>
      <c r="O109" s="20"/>
      <c r="P109" s="20"/>
    </row>
    <row r="110" spans="1:16" ht="12.75">
      <c r="A110" s="18"/>
      <c r="B110" s="19"/>
      <c r="C110" s="20"/>
      <c r="D110" s="16"/>
      <c r="E110" s="17"/>
      <c r="F110" s="16"/>
      <c r="G110" s="16"/>
      <c r="H110" s="16"/>
      <c r="I110" s="20"/>
      <c r="J110" s="20"/>
      <c r="K110" s="20"/>
      <c r="L110" s="20"/>
      <c r="M110" s="20"/>
      <c r="N110" s="20"/>
      <c r="O110" s="20"/>
      <c r="P110" s="20"/>
    </row>
    <row r="111" spans="1:16" ht="12.75">
      <c r="A111" s="18"/>
      <c r="B111" s="19"/>
      <c r="C111" s="20"/>
      <c r="D111" s="16"/>
      <c r="E111" s="17"/>
      <c r="F111" s="16"/>
      <c r="G111" s="16"/>
      <c r="H111" s="16"/>
      <c r="I111" s="20"/>
      <c r="J111" s="20"/>
      <c r="K111" s="20"/>
      <c r="L111" s="20"/>
      <c r="M111" s="20"/>
      <c r="N111" s="20"/>
      <c r="O111" s="20"/>
      <c r="P111" s="20"/>
    </row>
    <row r="112" spans="1:16" ht="12.75">
      <c r="A112" s="18"/>
      <c r="B112" s="19"/>
      <c r="C112" s="20"/>
      <c r="D112" s="16"/>
      <c r="E112" s="17"/>
      <c r="F112" s="16"/>
      <c r="G112" s="16"/>
      <c r="H112" s="16"/>
      <c r="I112" s="20"/>
      <c r="J112" s="20"/>
      <c r="K112" s="20"/>
      <c r="L112" s="20"/>
      <c r="M112" s="20"/>
      <c r="N112" s="20"/>
      <c r="O112" s="20"/>
      <c r="P112" s="20"/>
    </row>
    <row r="113" spans="1:16" ht="12.75">
      <c r="A113" s="18"/>
      <c r="B113" s="19"/>
      <c r="C113" s="20"/>
      <c r="D113" s="16"/>
      <c r="E113" s="17"/>
      <c r="F113" s="16"/>
      <c r="G113" s="16"/>
      <c r="H113" s="16"/>
      <c r="I113" s="20"/>
      <c r="J113" s="20"/>
      <c r="K113" s="20"/>
      <c r="L113" s="20"/>
      <c r="M113" s="20"/>
      <c r="N113" s="20"/>
      <c r="O113" s="20"/>
      <c r="P113" s="20"/>
    </row>
    <row r="114" spans="1:16" ht="12.75">
      <c r="A114" s="18"/>
      <c r="B114" s="19"/>
      <c r="C114" s="20"/>
      <c r="D114" s="16"/>
      <c r="E114" s="17"/>
      <c r="F114" s="16"/>
      <c r="G114" s="16"/>
      <c r="H114" s="16"/>
      <c r="I114" s="20"/>
      <c r="J114" s="20"/>
      <c r="K114" s="20"/>
      <c r="L114" s="20"/>
      <c r="M114" s="20"/>
      <c r="N114" s="20"/>
      <c r="O114" s="20"/>
      <c r="P114" s="20"/>
    </row>
    <row r="115" spans="1:16" ht="12.75">
      <c r="A115" s="18"/>
      <c r="B115" s="19"/>
      <c r="C115" s="20"/>
      <c r="D115" s="16"/>
      <c r="E115" s="17"/>
      <c r="F115" s="16"/>
      <c r="G115" s="16"/>
      <c r="H115" s="16"/>
      <c r="I115" s="20"/>
      <c r="J115" s="20"/>
      <c r="K115" s="20"/>
      <c r="L115" s="20"/>
      <c r="M115" s="20"/>
      <c r="N115" s="20"/>
      <c r="O115" s="20"/>
      <c r="P115" s="20"/>
    </row>
    <row r="116" spans="1:16" ht="12.75">
      <c r="A116" s="18"/>
      <c r="B116" s="19"/>
      <c r="C116" s="20"/>
      <c r="D116" s="16"/>
      <c r="E116" s="17"/>
      <c r="F116" s="16"/>
      <c r="G116" s="16"/>
      <c r="H116" s="16"/>
      <c r="I116" s="20"/>
      <c r="J116" s="20"/>
      <c r="K116" s="20"/>
      <c r="L116" s="20"/>
      <c r="M116" s="20"/>
      <c r="N116" s="20"/>
      <c r="O116" s="20"/>
      <c r="P116" s="20"/>
    </row>
    <row r="117" spans="1:16" ht="12.75">
      <c r="A117" s="18"/>
      <c r="B117" s="19"/>
      <c r="C117" s="20"/>
      <c r="D117" s="16"/>
      <c r="E117" s="17"/>
      <c r="F117" s="16"/>
      <c r="G117" s="16"/>
      <c r="H117" s="16"/>
      <c r="I117" s="20"/>
      <c r="J117" s="20"/>
      <c r="K117" s="20"/>
      <c r="L117" s="20"/>
      <c r="M117" s="20"/>
      <c r="N117" s="20"/>
      <c r="O117" s="20"/>
      <c r="P117" s="20"/>
    </row>
    <row r="118" spans="1:16" ht="12.75">
      <c r="A118" s="18"/>
      <c r="B118" s="19"/>
      <c r="C118" s="20"/>
      <c r="D118" s="16"/>
      <c r="E118" s="17"/>
      <c r="F118" s="16"/>
      <c r="G118" s="16"/>
      <c r="H118" s="16"/>
      <c r="I118" s="20"/>
      <c r="J118" s="20"/>
      <c r="K118" s="20"/>
      <c r="L118" s="20"/>
      <c r="M118" s="20"/>
      <c r="N118" s="20"/>
      <c r="O118" s="20"/>
      <c r="P118" s="20"/>
    </row>
    <row r="119" spans="1:16" ht="12.75">
      <c r="A119" s="18"/>
      <c r="B119" s="19"/>
      <c r="C119" s="20"/>
      <c r="D119" s="16"/>
      <c r="E119" s="17"/>
      <c r="F119" s="16"/>
      <c r="G119" s="16"/>
      <c r="H119" s="16"/>
      <c r="I119" s="20"/>
      <c r="J119" s="20"/>
      <c r="K119" s="20"/>
      <c r="L119" s="20"/>
      <c r="M119" s="20"/>
      <c r="N119" s="20"/>
      <c r="O119" s="20"/>
      <c r="P119" s="20"/>
    </row>
    <row r="120" spans="1:16" s="15" customFormat="1" ht="12.75">
      <c r="A120" s="21"/>
      <c r="B120" s="22"/>
      <c r="C120" s="23"/>
      <c r="D120" s="23"/>
      <c r="E120" s="23"/>
      <c r="F120" s="23"/>
      <c r="G120" s="23"/>
      <c r="H120" s="24"/>
      <c r="I120" s="24"/>
      <c r="J120" s="24"/>
      <c r="K120" s="24"/>
      <c r="L120" s="25"/>
      <c r="M120" s="25"/>
      <c r="N120" s="25"/>
      <c r="O120" s="25"/>
      <c r="P120" s="25"/>
    </row>
    <row r="121" spans="1:16" ht="18.75" customHeight="1">
      <c r="A121" s="148"/>
      <c r="B121" s="148"/>
      <c r="C121" s="18"/>
      <c r="D121" s="18"/>
      <c r="E121" s="18"/>
      <c r="F121" s="18"/>
      <c r="G121" s="18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1:16" ht="29.25" customHeight="1">
      <c r="A122" s="148"/>
      <c r="B122" s="148"/>
      <c r="C122" s="18"/>
      <c r="D122" s="148"/>
      <c r="E122" s="148"/>
      <c r="F122" s="148"/>
      <c r="G122" s="148"/>
      <c r="H122" s="152"/>
      <c r="I122" s="152"/>
      <c r="J122" s="152"/>
      <c r="K122" s="152"/>
      <c r="L122" s="152"/>
      <c r="M122" s="152"/>
      <c r="N122" s="152"/>
      <c r="O122" s="152"/>
      <c r="P122" s="152"/>
    </row>
    <row r="123" spans="1:16" ht="26.25" customHeight="1">
      <c r="A123" s="148"/>
      <c r="B123" s="148"/>
      <c r="C123" s="18"/>
      <c r="D123" s="148"/>
      <c r="E123" s="148"/>
      <c r="F123" s="148"/>
      <c r="G123" s="148"/>
      <c r="H123" s="152"/>
      <c r="I123" s="152"/>
      <c r="J123" s="152"/>
      <c r="K123" s="152"/>
      <c r="L123" s="152"/>
      <c r="M123" s="152"/>
      <c r="N123" s="152"/>
      <c r="O123" s="152"/>
      <c r="P123" s="152"/>
    </row>
    <row r="124" spans="1:16" ht="42" customHeight="1">
      <c r="A124" s="148"/>
      <c r="B124" s="148"/>
      <c r="C124" s="18"/>
      <c r="D124" s="148"/>
      <c r="E124" s="148"/>
      <c r="F124" s="148"/>
      <c r="G124" s="148"/>
      <c r="H124" s="152"/>
      <c r="I124" s="152"/>
      <c r="J124" s="152"/>
      <c r="K124" s="152"/>
      <c r="L124" s="152"/>
      <c r="M124" s="152"/>
      <c r="N124" s="152"/>
      <c r="O124" s="152"/>
      <c r="P124" s="152"/>
    </row>
    <row r="125" spans="1:16" ht="38.25" customHeight="1">
      <c r="A125" s="148"/>
      <c r="B125" s="148"/>
      <c r="C125" s="18"/>
      <c r="D125" s="148"/>
      <c r="E125" s="148"/>
      <c r="F125" s="148"/>
      <c r="G125" s="148"/>
      <c r="H125" s="152"/>
      <c r="I125" s="152"/>
      <c r="J125" s="152"/>
      <c r="K125" s="152"/>
      <c r="L125" s="152"/>
      <c r="M125" s="152"/>
      <c r="N125" s="152"/>
      <c r="O125" s="152"/>
      <c r="P125" s="152"/>
    </row>
    <row r="126" spans="1:16" ht="42" customHeight="1">
      <c r="A126" s="18"/>
      <c r="B126" s="18"/>
      <c r="C126" s="18"/>
      <c r="D126" s="18"/>
      <c r="E126" s="18"/>
      <c r="F126" s="18"/>
      <c r="G126" s="18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1:16" ht="48" customHeight="1">
      <c r="A127" s="27"/>
      <c r="B127" s="18"/>
      <c r="C127" s="18"/>
      <c r="D127" s="18"/>
      <c r="E127" s="18"/>
      <c r="F127" s="18"/>
      <c r="G127" s="1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29.25" customHeight="1">
      <c r="A128" s="148"/>
      <c r="B128" s="14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1:16" ht="39" customHeight="1">
      <c r="A129" s="148"/>
      <c r="B129" s="14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1:16" ht="25.5" customHeight="1">
      <c r="A130" s="27"/>
      <c r="B130" s="29"/>
      <c r="C130" s="18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</row>
    <row r="131" spans="1:16" ht="12.75" customHeight="1">
      <c r="A131" s="151"/>
      <c r="B131" s="151"/>
      <c r="C131" s="31"/>
      <c r="D131" s="32"/>
      <c r="E131" s="32"/>
      <c r="F131" s="32"/>
      <c r="G131" s="32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16" s="9" customFormat="1" ht="28.5" customHeight="1">
      <c r="A132" s="34"/>
      <c r="B132" s="31"/>
      <c r="C132" s="18"/>
      <c r="D132" s="32"/>
      <c r="E132" s="32"/>
      <c r="F132" s="32"/>
      <c r="G132" s="32"/>
      <c r="H132" s="33"/>
      <c r="I132" s="33"/>
      <c r="J132" s="33"/>
      <c r="K132" s="33"/>
      <c r="L132" s="33"/>
      <c r="M132" s="33"/>
      <c r="N132" s="33"/>
      <c r="O132" s="33"/>
      <c r="P132" s="33"/>
    </row>
    <row r="133" spans="1:16" s="9" customFormat="1" ht="18" customHeight="1">
      <c r="A133" s="149"/>
      <c r="B133" s="146"/>
      <c r="C133" s="148"/>
      <c r="D133" s="37"/>
      <c r="E133" s="37"/>
      <c r="F133" s="37"/>
      <c r="G133" s="3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s="9" customFormat="1" ht="15" customHeight="1">
      <c r="A134" s="150"/>
      <c r="B134" s="147"/>
      <c r="C134" s="148"/>
      <c r="D134" s="37"/>
      <c r="E134" s="37"/>
      <c r="F134" s="37"/>
      <c r="G134" s="37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s="9" customFormat="1" ht="19.5" customHeight="1">
      <c r="A135" s="150"/>
      <c r="B135" s="147"/>
      <c r="C135" s="148"/>
      <c r="D135" s="144"/>
      <c r="E135" s="144"/>
      <c r="F135" s="144"/>
      <c r="G135" s="144"/>
      <c r="H135" s="33"/>
      <c r="I135" s="33"/>
      <c r="J135" s="33"/>
      <c r="K135" s="33"/>
      <c r="L135" s="33"/>
      <c r="M135" s="33"/>
      <c r="N135" s="33"/>
      <c r="O135" s="33"/>
      <c r="P135" s="33"/>
    </row>
    <row r="136" spans="1:16" s="9" customFormat="1" ht="17.25" customHeight="1">
      <c r="A136" s="149"/>
      <c r="B136" s="146"/>
      <c r="C136" s="148"/>
      <c r="D136" s="37"/>
      <c r="E136" s="37"/>
      <c r="F136" s="37"/>
      <c r="G136" s="37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s="9" customFormat="1" ht="13.5" customHeight="1">
      <c r="A137" s="150"/>
      <c r="B137" s="147"/>
      <c r="C137" s="148"/>
      <c r="D137" s="37"/>
      <c r="E137" s="37"/>
      <c r="F137" s="37"/>
      <c r="G137" s="37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s="9" customFormat="1" ht="13.5" customHeight="1">
      <c r="A138" s="150"/>
      <c r="B138" s="147"/>
      <c r="C138" s="148"/>
      <c r="D138" s="37"/>
      <c r="E138" s="37"/>
      <c r="F138" s="37"/>
      <c r="G138" s="37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s="9" customFormat="1" ht="15.75" customHeight="1">
      <c r="A139" s="150"/>
      <c r="B139" s="147"/>
      <c r="C139" s="148"/>
      <c r="D139" s="37"/>
      <c r="E139" s="37"/>
      <c r="F139" s="37"/>
      <c r="G139" s="37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s="9" customFormat="1" ht="13.5" customHeight="1">
      <c r="A140" s="150"/>
      <c r="B140" s="147"/>
      <c r="C140" s="148"/>
      <c r="D140" s="37"/>
      <c r="E140" s="37"/>
      <c r="F140" s="37"/>
      <c r="G140" s="37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s="9" customFormat="1" ht="13.5" customHeight="1">
      <c r="A141" s="150"/>
      <c r="B141" s="147"/>
      <c r="C141" s="148"/>
      <c r="D141" s="37"/>
      <c r="E141" s="37"/>
      <c r="F141" s="37"/>
      <c r="G141" s="37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s="9" customFormat="1" ht="15" customHeight="1">
      <c r="A142" s="150"/>
      <c r="B142" s="147"/>
      <c r="C142" s="148"/>
      <c r="D142" s="144"/>
      <c r="E142" s="144"/>
      <c r="F142" s="144"/>
      <c r="G142" s="144"/>
      <c r="H142" s="33"/>
      <c r="I142" s="33"/>
      <c r="J142" s="33"/>
      <c r="K142" s="33"/>
      <c r="L142" s="33"/>
      <c r="M142" s="33"/>
      <c r="N142" s="33"/>
      <c r="O142" s="33"/>
      <c r="P142" s="33"/>
    </row>
    <row r="143" spans="1:16" s="9" customFormat="1" ht="39" customHeight="1">
      <c r="A143" s="35"/>
      <c r="B143" s="36"/>
      <c r="C143" s="18"/>
      <c r="D143" s="32"/>
      <c r="E143" s="32"/>
      <c r="F143" s="32"/>
      <c r="G143" s="32"/>
      <c r="H143" s="33"/>
      <c r="I143" s="33"/>
      <c r="J143" s="33"/>
      <c r="K143" s="33"/>
      <c r="L143" s="33"/>
      <c r="M143" s="33"/>
      <c r="N143" s="33"/>
      <c r="O143" s="33"/>
      <c r="P143" s="33"/>
    </row>
    <row r="144" spans="1:16" s="9" customFormat="1" ht="16.5" customHeight="1">
      <c r="A144" s="149"/>
      <c r="B144" s="146"/>
      <c r="C144" s="148"/>
      <c r="D144" s="37"/>
      <c r="E144" s="37"/>
      <c r="F144" s="37"/>
      <c r="G144" s="37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s="9" customFormat="1" ht="13.5" customHeight="1">
      <c r="A145" s="149"/>
      <c r="B145" s="146"/>
      <c r="C145" s="148"/>
      <c r="D145" s="37"/>
      <c r="E145" s="37"/>
      <c r="F145" s="37"/>
      <c r="G145" s="37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s="9" customFormat="1" ht="12" customHeight="1">
      <c r="A146" s="149"/>
      <c r="B146" s="146"/>
      <c r="C146" s="148"/>
      <c r="D146" s="37"/>
      <c r="E146" s="37"/>
      <c r="F146" s="37"/>
      <c r="G146" s="37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s="9" customFormat="1" ht="12.75" customHeight="1">
      <c r="A147" s="150"/>
      <c r="B147" s="147"/>
      <c r="C147" s="148"/>
      <c r="D147" s="37"/>
      <c r="E147" s="37"/>
      <c r="F147" s="37"/>
      <c r="G147" s="37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s="9" customFormat="1" ht="13.5" customHeight="1">
      <c r="A148" s="150"/>
      <c r="B148" s="147"/>
      <c r="C148" s="148"/>
      <c r="D148" s="37"/>
      <c r="E148" s="37"/>
      <c r="F148" s="37"/>
      <c r="G148" s="37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s="9" customFormat="1" ht="15" customHeight="1">
      <c r="A149" s="150"/>
      <c r="B149" s="147"/>
      <c r="C149" s="148"/>
      <c r="D149" s="144"/>
      <c r="E149" s="144"/>
      <c r="F149" s="144"/>
      <c r="G149" s="144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16" s="9" customFormat="1" ht="27.75" customHeight="1">
      <c r="A150" s="35"/>
      <c r="B150" s="36"/>
      <c r="C150" s="18"/>
      <c r="D150" s="32"/>
      <c r="E150" s="32"/>
      <c r="F150" s="32"/>
      <c r="G150" s="32"/>
      <c r="H150" s="33"/>
      <c r="I150" s="33"/>
      <c r="J150" s="33"/>
      <c r="K150" s="33"/>
      <c r="L150" s="33"/>
      <c r="M150" s="33"/>
      <c r="N150" s="33"/>
      <c r="O150" s="33"/>
      <c r="P150" s="33"/>
    </row>
    <row r="151" spans="1:16" s="9" customFormat="1" ht="27" customHeight="1">
      <c r="A151" s="35"/>
      <c r="B151" s="36"/>
      <c r="C151" s="18"/>
      <c r="D151" s="32"/>
      <c r="E151" s="32"/>
      <c r="F151" s="32"/>
      <c r="G151" s="32"/>
      <c r="H151" s="33"/>
      <c r="I151" s="33"/>
      <c r="J151" s="33"/>
      <c r="K151" s="33"/>
      <c r="L151" s="33"/>
      <c r="M151" s="33"/>
      <c r="N151" s="33"/>
      <c r="O151" s="33"/>
      <c r="P151" s="33"/>
    </row>
    <row r="152" spans="1:16" s="9" customFormat="1" ht="22.5" customHeight="1">
      <c r="A152" s="149"/>
      <c r="B152" s="146"/>
      <c r="C152" s="148"/>
      <c r="D152" s="32"/>
      <c r="E152" s="32"/>
      <c r="F152" s="32"/>
      <c r="G152" s="32"/>
      <c r="H152" s="33"/>
      <c r="I152" s="33"/>
      <c r="J152" s="33"/>
      <c r="K152" s="33"/>
      <c r="L152" s="33"/>
      <c r="M152" s="33"/>
      <c r="N152" s="33"/>
      <c r="O152" s="33"/>
      <c r="P152" s="33"/>
    </row>
    <row r="153" spans="1:16" s="9" customFormat="1" ht="18.75" customHeight="1">
      <c r="A153" s="149"/>
      <c r="B153" s="146"/>
      <c r="C153" s="148"/>
      <c r="D153" s="32"/>
      <c r="E153" s="32"/>
      <c r="F153" s="32"/>
      <c r="G153" s="32"/>
      <c r="H153" s="33"/>
      <c r="I153" s="33"/>
      <c r="J153" s="33"/>
      <c r="K153" s="33"/>
      <c r="L153" s="33"/>
      <c r="M153" s="33"/>
      <c r="N153" s="33"/>
      <c r="O153" s="33"/>
      <c r="P153" s="33"/>
    </row>
    <row r="154" spans="1:56" s="10" customFormat="1" ht="19.5" customHeight="1">
      <c r="A154" s="149"/>
      <c r="B154" s="146"/>
      <c r="C154" s="148"/>
      <c r="D154" s="142"/>
      <c r="E154" s="142"/>
      <c r="F154" s="142"/>
      <c r="G154" s="142"/>
      <c r="H154" s="33"/>
      <c r="I154" s="33"/>
      <c r="J154" s="33"/>
      <c r="K154" s="33"/>
      <c r="L154" s="33"/>
      <c r="M154" s="33"/>
      <c r="N154" s="33"/>
      <c r="O154" s="33"/>
      <c r="P154" s="33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</row>
    <row r="155" spans="1:56" s="10" customFormat="1" ht="30" customHeight="1">
      <c r="A155" s="143"/>
      <c r="B155" s="145"/>
      <c r="C155" s="30"/>
      <c r="D155" s="143"/>
      <c r="E155" s="143"/>
      <c r="F155" s="143"/>
      <c r="G155" s="143"/>
      <c r="H155" s="33"/>
      <c r="I155" s="33"/>
      <c r="J155" s="33"/>
      <c r="K155" s="33"/>
      <c r="L155" s="33"/>
      <c r="M155" s="33"/>
      <c r="N155" s="33"/>
      <c r="O155" s="33"/>
      <c r="P155" s="33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</row>
    <row r="156" spans="1:56" s="10" customFormat="1" ht="27.75" customHeight="1">
      <c r="A156" s="143"/>
      <c r="B156" s="145"/>
      <c r="C156" s="18"/>
      <c r="D156" s="37"/>
      <c r="E156" s="37"/>
      <c r="F156" s="37"/>
      <c r="G156" s="37"/>
      <c r="H156" s="28"/>
      <c r="I156" s="28"/>
      <c r="J156" s="28"/>
      <c r="K156" s="28"/>
      <c r="L156" s="28"/>
      <c r="M156" s="28"/>
      <c r="N156" s="28"/>
      <c r="O156" s="28"/>
      <c r="P156" s="28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</row>
    <row r="157" spans="1:56" s="10" customFormat="1" ht="51" customHeight="1">
      <c r="A157" s="143"/>
      <c r="B157" s="145"/>
      <c r="C157" s="18"/>
      <c r="D157" s="37"/>
      <c r="E157" s="37"/>
      <c r="F157" s="37"/>
      <c r="G157" s="37"/>
      <c r="H157" s="28"/>
      <c r="I157" s="37"/>
      <c r="J157" s="37"/>
      <c r="K157" s="37"/>
      <c r="L157" s="37"/>
      <c r="M157" s="28"/>
      <c r="N157" s="37"/>
      <c r="O157" s="37"/>
      <c r="P157" s="37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</row>
    <row r="158" spans="1:16" s="9" customFormat="1" ht="12.75">
      <c r="A158" s="39"/>
      <c r="B158" s="40"/>
      <c r="C158" s="41"/>
      <c r="D158" s="42"/>
      <c r="E158" s="42"/>
      <c r="F158" s="42"/>
      <c r="G158" s="42"/>
      <c r="H158" s="43"/>
      <c r="I158" s="43"/>
      <c r="J158" s="43"/>
      <c r="K158" s="43"/>
      <c r="L158" s="43"/>
      <c r="M158" s="43"/>
      <c r="N158" s="43"/>
      <c r="O158" s="43"/>
      <c r="P158" s="43"/>
    </row>
    <row r="159" spans="1:16" s="9" customFormat="1" ht="12.75">
      <c r="A159" s="39"/>
      <c r="B159" s="40"/>
      <c r="C159" s="41"/>
      <c r="D159" s="16"/>
      <c r="E159" s="16"/>
      <c r="F159" s="16"/>
      <c r="G159" s="16"/>
      <c r="H159" s="43"/>
      <c r="I159" s="43"/>
      <c r="J159" s="43"/>
      <c r="K159" s="43"/>
      <c r="L159" s="43"/>
      <c r="M159" s="43"/>
      <c r="N159" s="43"/>
      <c r="O159" s="43"/>
      <c r="P159" s="43"/>
    </row>
    <row r="160" spans="1:16" s="9" customFormat="1" ht="12.75">
      <c r="A160" s="12"/>
      <c r="B160" s="2"/>
      <c r="C160" s="8"/>
      <c r="D160" s="3"/>
      <c r="E160" s="3"/>
      <c r="F160" s="3"/>
      <c r="G160" s="3"/>
      <c r="H160" s="7"/>
      <c r="I160" s="7"/>
      <c r="J160" s="7"/>
      <c r="K160" s="7"/>
      <c r="L160" s="7"/>
      <c r="M160" s="7"/>
      <c r="N160" s="7"/>
      <c r="O160" s="7"/>
      <c r="P160" s="7"/>
    </row>
    <row r="161" spans="1:16" s="9" customFormat="1" ht="12.75">
      <c r="A161" s="12"/>
      <c r="B161" s="2"/>
      <c r="C161" s="8"/>
      <c r="D161" s="3"/>
      <c r="E161" s="3"/>
      <c r="F161" s="3"/>
      <c r="G161" s="3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1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1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1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1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1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1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1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1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1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1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1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1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1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1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1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1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1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1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1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1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1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1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1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1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1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1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1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1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1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1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1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1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1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1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1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1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1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1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1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2.75">
      <c r="A201" s="1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1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2.75">
      <c r="A203" s="1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2.75">
      <c r="A204" s="1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2.75">
      <c r="A205" s="1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1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2.75">
      <c r="A207" s="1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1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1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1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1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1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1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1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1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2.75">
      <c r="A216" s="1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2.75">
      <c r="A217" s="1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2.75">
      <c r="A218" s="1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2.75">
      <c r="A219" s="1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2.75">
      <c r="A220" s="1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2.75">
      <c r="A221" s="1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2.75">
      <c r="A222" s="1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1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1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2.75">
      <c r="A225" s="1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2.75">
      <c r="A226" s="1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2.75">
      <c r="A227" s="1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1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2.75">
      <c r="A229" s="1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2.75">
      <c r="A230" s="1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2.75">
      <c r="A231" s="1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2.75">
      <c r="A232" s="1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2.75">
      <c r="A233" s="1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2.75">
      <c r="A234" s="1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2.75">
      <c r="A235" s="1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2.75">
      <c r="A236" s="1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2.75">
      <c r="A237" s="1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2.75">
      <c r="A238" s="1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2.75">
      <c r="A239" s="1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2.75">
      <c r="A240" s="1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2.75">
      <c r="A241" s="1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2.75">
      <c r="A242" s="1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2.75">
      <c r="A243" s="1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2.75">
      <c r="A244" s="1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2.75">
      <c r="A245" s="1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2.75">
      <c r="A246" s="1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2.75">
      <c r="A247" s="1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2.75">
      <c r="A248" s="1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2.75">
      <c r="A249" s="1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2.75">
      <c r="A250" s="1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2.75">
      <c r="A251" s="1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2.75">
      <c r="A252" s="1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2.75">
      <c r="A253" s="1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2.75">
      <c r="A254" s="1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2.75">
      <c r="A255" s="1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2.75">
      <c r="A256" s="1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2.75">
      <c r="A257" s="1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2.75">
      <c r="A258" s="1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2.75">
      <c r="A259" s="1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2.75">
      <c r="A260" s="1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2.75">
      <c r="A261" s="1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2.75">
      <c r="A262" s="1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2.75">
      <c r="A263" s="1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2.75">
      <c r="A264" s="1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2.75">
      <c r="A265" s="1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2.75">
      <c r="A266" s="1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2.75">
      <c r="A267" s="1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2.75">
      <c r="A268" s="1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2.75">
      <c r="A269" s="1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2.75">
      <c r="A270" s="1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2.75">
      <c r="A271" s="1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2.75">
      <c r="A272" s="1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2.75">
      <c r="A273" s="1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2.75">
      <c r="A274" s="1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2.75">
      <c r="A275" s="1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2.75">
      <c r="A276" s="1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2.75">
      <c r="A277" s="1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2.75">
      <c r="A278" s="1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2.75">
      <c r="A279" s="1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2.75">
      <c r="A280" s="1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2.75">
      <c r="A281" s="1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2.75">
      <c r="A282" s="1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2.75">
      <c r="A283" s="1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2.75">
      <c r="A284" s="1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2.75">
      <c r="A285" s="1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2.75">
      <c r="A286" s="1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2.75">
      <c r="A287" s="1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2.75">
      <c r="A288" s="1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2.75">
      <c r="A289" s="1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2.75">
      <c r="A290" s="1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2.75">
      <c r="A291" s="1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2.75">
      <c r="A292" s="1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2.75">
      <c r="A293" s="1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2.75">
      <c r="A294" s="1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2.75">
      <c r="A295" s="1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2.75">
      <c r="A296" s="1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2.75">
      <c r="A297" s="1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2.75">
      <c r="A298" s="1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2.75">
      <c r="A299" s="1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2.75">
      <c r="A300" s="1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2.75">
      <c r="A301" s="1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2.75">
      <c r="A302" s="1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2.75">
      <c r="A303" s="1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2.75">
      <c r="A304" s="1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2.75">
      <c r="A305" s="1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2.75">
      <c r="A306" s="1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2.75">
      <c r="A307" s="1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2.75">
      <c r="A308" s="1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2.75">
      <c r="A309" s="1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2.75">
      <c r="A310" s="1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2.75">
      <c r="A311" s="1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2.75">
      <c r="A312" s="1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2.75">
      <c r="A313" s="1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2.75">
      <c r="A314" s="1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2.75">
      <c r="A315" s="1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2.75">
      <c r="A316" s="1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2.75">
      <c r="A317" s="1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2.75">
      <c r="A318" s="1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2.75">
      <c r="A319" s="1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2.75">
      <c r="A320" s="1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2.75">
      <c r="A321" s="1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2.75">
      <c r="A322" s="1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2.75">
      <c r="A323" s="1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2.75">
      <c r="A324" s="1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2.75">
      <c r="A325" s="1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2.75">
      <c r="A326" s="1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2.75">
      <c r="A327" s="1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2.75">
      <c r="A328" s="1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2.75">
      <c r="A329" s="1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2.75">
      <c r="A330" s="1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2.75">
      <c r="A331" s="1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2.75">
      <c r="A332" s="1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2.75">
      <c r="A333" s="1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2.75">
      <c r="A334" s="1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2.75">
      <c r="A335" s="1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2.75">
      <c r="A336" s="1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2.75">
      <c r="A337" s="1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2.75">
      <c r="A338" s="1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2.75">
      <c r="A339" s="1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2.75">
      <c r="A340" s="1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2.75">
      <c r="A341" s="1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2.75">
      <c r="A342" s="1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2.75">
      <c r="A343" s="1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2.75">
      <c r="A344" s="1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2.75">
      <c r="A345" s="1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2.75">
      <c r="A346" s="1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2.75">
      <c r="A347" s="1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2.75">
      <c r="A348" s="1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2.75">
      <c r="A349" s="1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2.75">
      <c r="A350" s="1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2.75">
      <c r="A351" s="1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2.75">
      <c r="A352" s="1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2.75">
      <c r="A353" s="1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2.75">
      <c r="A354" s="1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2.75">
      <c r="A355" s="1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2.75">
      <c r="A356" s="1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2.75">
      <c r="A357" s="1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2.75">
      <c r="A358" s="1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2.75">
      <c r="A359" s="1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2.75">
      <c r="A360" s="1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2.75">
      <c r="A361" s="1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2.75">
      <c r="A362" s="1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2.75">
      <c r="A363" s="1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2.75">
      <c r="A364" s="1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2.75">
      <c r="A365" s="1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2.75">
      <c r="A366" s="1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2.75">
      <c r="A367" s="1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2.75">
      <c r="A368" s="1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2.75">
      <c r="A369" s="1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2.75">
      <c r="A370" s="1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2.75">
      <c r="A371" s="1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2.75">
      <c r="A372" s="1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2.75">
      <c r="A373" s="1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2.75">
      <c r="A374" s="1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2.75">
      <c r="A375" s="1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2.75">
      <c r="A376" s="1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2.75">
      <c r="A377" s="1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2.75">
      <c r="A378" s="1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2.75">
      <c r="A379" s="1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2.75">
      <c r="A380" s="1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2.75">
      <c r="A381" s="1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2.75">
      <c r="A382" s="1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2.75">
      <c r="A383" s="1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2.75">
      <c r="A384" s="1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2.75">
      <c r="A385" s="1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2.75">
      <c r="A386" s="1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2.75">
      <c r="A387" s="1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2.75">
      <c r="A388" s="1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2.75">
      <c r="A389" s="1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2.75">
      <c r="A390" s="1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2.75">
      <c r="A391" s="1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2.75">
      <c r="A392" s="1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2.75">
      <c r="A393" s="1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2.75">
      <c r="A394" s="1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2.75">
      <c r="A395" s="1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2.75">
      <c r="A396" s="1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2.75">
      <c r="A397" s="1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2.75">
      <c r="A398" s="1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2.75">
      <c r="A399" s="1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2.75">
      <c r="A400" s="1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2.75">
      <c r="A401" s="1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2.75">
      <c r="A402" s="1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2.75">
      <c r="A403" s="1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2.75">
      <c r="A404" s="1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2.75">
      <c r="A405" s="1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2.75">
      <c r="A406" s="1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2.75">
      <c r="A407" s="1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2.75">
      <c r="A408" s="1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2.75">
      <c r="A409" s="1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2.75">
      <c r="A410" s="1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2.75">
      <c r="A411" s="1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2.75">
      <c r="A412" s="1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2.75">
      <c r="A413" s="1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2.75">
      <c r="A414" s="1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2.75">
      <c r="A415" s="1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2.75">
      <c r="A416" s="1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2.75">
      <c r="A417" s="1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2.75">
      <c r="A418" s="1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2.75">
      <c r="A419" s="1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2.75">
      <c r="A420" s="1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2.75">
      <c r="A421" s="1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2.75">
      <c r="A422" s="1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2.75">
      <c r="A423" s="1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2.75">
      <c r="A424" s="1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2.75">
      <c r="A425" s="1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2.75">
      <c r="A426" s="1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2.75">
      <c r="A427" s="1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2.75">
      <c r="A428" s="1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2.75">
      <c r="A429" s="1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2.75">
      <c r="A430" s="1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2.75">
      <c r="A431" s="1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2.75">
      <c r="A432" s="1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2.75">
      <c r="A433" s="1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2.75">
      <c r="A434" s="1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2.75">
      <c r="A435" s="1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2.75">
      <c r="A436" s="1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2.75">
      <c r="A437" s="1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2.75">
      <c r="A438" s="1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2.75">
      <c r="A439" s="1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2.75">
      <c r="A440" s="1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2.75">
      <c r="A441" s="1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2.75">
      <c r="A442" s="1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2.75">
      <c r="A443" s="1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2.75">
      <c r="A444" s="1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2.75">
      <c r="A445" s="1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2.75">
      <c r="A446" s="1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2.75">
      <c r="A447" s="1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2.75">
      <c r="A448" s="1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2.75">
      <c r="A449" s="1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2.75">
      <c r="A450" s="1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2.75">
      <c r="A451" s="1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2.75">
      <c r="A452" s="1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2.75">
      <c r="A453" s="1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2.75">
      <c r="A454" s="1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2.75">
      <c r="A455" s="1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2.75">
      <c r="A456" s="1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2.75">
      <c r="A457" s="1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2.75">
      <c r="A458" s="1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2.75">
      <c r="A459" s="1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2.75">
      <c r="A460" s="1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2.75">
      <c r="A461" s="1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2.75">
      <c r="A462" s="1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2.75">
      <c r="A463" s="1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2.75">
      <c r="A464" s="1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2.75">
      <c r="A465" s="1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2.75">
      <c r="A466" s="1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2.75">
      <c r="A467" s="1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2.75">
      <c r="A468" s="1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2.75">
      <c r="A469" s="1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2.75">
      <c r="A470" s="1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2.75">
      <c r="A471" s="1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2.75">
      <c r="A472" s="1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2.75">
      <c r="A473" s="1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2.75">
      <c r="A474" s="1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2.75">
      <c r="A475" s="1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2.75">
      <c r="A476" s="1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2.75">
      <c r="A477" s="1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2.75">
      <c r="A478" s="1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2.75">
      <c r="A479" s="1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2.75">
      <c r="A480" s="1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2.75">
      <c r="A481" s="1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2.75">
      <c r="A482" s="1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2.75">
      <c r="A483" s="1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2.75">
      <c r="A484" s="1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2.75">
      <c r="A485" s="1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2.75">
      <c r="A486" s="1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2.75">
      <c r="A487" s="1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2.75">
      <c r="A488" s="1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2.75">
      <c r="A489" s="1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2.75">
      <c r="A490" s="1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2.75">
      <c r="A491" s="1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2.75">
      <c r="A492" s="1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2.75">
      <c r="A493" s="1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2.75">
      <c r="A494" s="1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2.75">
      <c r="A495" s="1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2.75">
      <c r="A496" s="1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2.75">
      <c r="A497" s="1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2.75">
      <c r="A498" s="1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2.75">
      <c r="A499" s="1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2.75">
      <c r="A500" s="1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2.75">
      <c r="A501" s="1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2.75">
      <c r="A502" s="1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2.75">
      <c r="A503" s="1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2.75">
      <c r="A504" s="1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2.75">
      <c r="A505" s="1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2.75">
      <c r="A506" s="1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2.75">
      <c r="A507" s="1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2.75">
      <c r="A508" s="1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2.75">
      <c r="A509" s="1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2.75">
      <c r="A510" s="1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2.75">
      <c r="A511" s="1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2.75">
      <c r="A512" s="1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2.75">
      <c r="A513" s="1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2.75">
      <c r="A514" s="1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2.75">
      <c r="A515" s="1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2.75">
      <c r="A516" s="1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2.75">
      <c r="A517" s="1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2.75">
      <c r="A518" s="1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2.75">
      <c r="A519" s="1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2.75">
      <c r="A520" s="1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2.75">
      <c r="A521" s="1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2.75">
      <c r="A522" s="1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2.75">
      <c r="A523" s="1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2.75">
      <c r="A524" s="1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2.75">
      <c r="A525" s="1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2.75">
      <c r="A526" s="1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2.75">
      <c r="A527" s="1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2.75">
      <c r="A528" s="1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2.75">
      <c r="A529" s="1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2.75">
      <c r="A530" s="1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2.75">
      <c r="A531" s="1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2.75">
      <c r="A532" s="1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2.75">
      <c r="A533" s="1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2.75">
      <c r="A534" s="1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2.75">
      <c r="A535" s="1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2.75">
      <c r="A536" s="1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2.75">
      <c r="A537" s="1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2.75">
      <c r="A538" s="1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2.75">
      <c r="A539" s="1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2.75">
      <c r="A540" s="1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2.75">
      <c r="A541" s="1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2.75">
      <c r="A542" s="1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2.75">
      <c r="A543" s="1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2.75">
      <c r="A544" s="1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2.75">
      <c r="A545" s="1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2.75">
      <c r="A546" s="1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2.75">
      <c r="A547" s="1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2.75">
      <c r="A548" s="1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2.75">
      <c r="A549" s="1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2.75">
      <c r="A550" s="1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2.75">
      <c r="A551" s="1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2.75">
      <c r="A552" s="1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2.75">
      <c r="A553" s="1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2.75">
      <c r="A554" s="1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2.75">
      <c r="A555" s="1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2.75">
      <c r="A556" s="1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2.75">
      <c r="A557" s="1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2.75">
      <c r="A558" s="1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2.75">
      <c r="A559" s="1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2.75">
      <c r="A560" s="1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2.75">
      <c r="A561" s="1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2.75">
      <c r="A562" s="1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2.75">
      <c r="A563" s="1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2.75">
      <c r="A564" s="1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2.75">
      <c r="A565" s="1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2.75">
      <c r="A566" s="1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2.75">
      <c r="A567" s="1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2.75">
      <c r="A568" s="1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2.75">
      <c r="A569" s="1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2.75">
      <c r="A570" s="1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2.75">
      <c r="A571" s="1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2.75">
      <c r="A572" s="1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2.75">
      <c r="A573" s="1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2.75">
      <c r="A574" s="1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2.75">
      <c r="A575" s="1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2.75">
      <c r="A576" s="1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2.75">
      <c r="A577" s="1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2.75">
      <c r="A578" s="1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2.75">
      <c r="A579" s="1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2.75">
      <c r="A580" s="1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2.75">
      <c r="A581" s="1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2.75">
      <c r="A582" s="1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2.75">
      <c r="A583" s="1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2.75">
      <c r="A584" s="1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2.75">
      <c r="A585" s="1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2.75">
      <c r="A586" s="1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2.75">
      <c r="A587" s="1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2.75">
      <c r="A588" s="1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2.75">
      <c r="A589" s="1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2.75">
      <c r="A590" s="1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2.75">
      <c r="A591" s="1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2.75">
      <c r="A592" s="1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2.75">
      <c r="A593" s="1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2.75">
      <c r="A594" s="1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2.75">
      <c r="A595" s="1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2.75">
      <c r="A596" s="1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2.75">
      <c r="A597" s="1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2.75">
      <c r="A598" s="1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2.75">
      <c r="A599" s="1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2.75">
      <c r="A600" s="1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2.75">
      <c r="A601" s="1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2.75">
      <c r="A602" s="1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2.75">
      <c r="A603" s="1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2.75">
      <c r="A604" s="1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2.75">
      <c r="A605" s="1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2.75">
      <c r="A606" s="1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2.75">
      <c r="A607" s="1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2.75">
      <c r="A608" s="1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2.75">
      <c r="A609" s="1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2.75">
      <c r="A610" s="1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2.75">
      <c r="A611" s="1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2.75">
      <c r="A612" s="1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2.75">
      <c r="A613" s="1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2.75">
      <c r="A614" s="1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2.75">
      <c r="A615" s="1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2.75">
      <c r="A616" s="1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2.75">
      <c r="A617" s="1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2.75">
      <c r="A618" s="1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2.75">
      <c r="A619" s="1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2.75">
      <c r="A620" s="1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2.75">
      <c r="A621" s="1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2.75">
      <c r="A622" s="1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2.75">
      <c r="A623" s="1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2.75">
      <c r="A624" s="1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2.75">
      <c r="A625" s="1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2.75">
      <c r="A626" s="1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2.75">
      <c r="A627" s="1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2.75">
      <c r="A628" s="1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2.75">
      <c r="A629" s="1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2.75">
      <c r="A630" s="1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2.75">
      <c r="A631" s="1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2.75">
      <c r="A632" s="1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2.75">
      <c r="A633" s="1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2.75">
      <c r="A634" s="1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2.75">
      <c r="A635" s="1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2.75">
      <c r="A636" s="1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2.75">
      <c r="A637" s="1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2.75">
      <c r="A638" s="1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2.75">
      <c r="A639" s="1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2.75">
      <c r="A640" s="1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2.75">
      <c r="A641" s="1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2.75">
      <c r="A642" s="1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2.75">
      <c r="A643" s="1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2.75">
      <c r="A644" s="1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2.75">
      <c r="A645" s="1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2.75">
      <c r="A646" s="1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2.75">
      <c r="A647" s="1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2.75">
      <c r="A648" s="1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2.75">
      <c r="A649" s="1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2.75">
      <c r="A650" s="1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2.75">
      <c r="A651" s="1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2.75">
      <c r="A652" s="1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2.75">
      <c r="A653" s="1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2.75">
      <c r="A654" s="1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2.75">
      <c r="A655" s="1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2.75">
      <c r="A656" s="1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2.75">
      <c r="A657" s="1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2.75">
      <c r="A658" s="1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2.75">
      <c r="A659" s="1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2.75">
      <c r="A660" s="1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2.75">
      <c r="A661" s="1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2.75">
      <c r="A662" s="1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2.75">
      <c r="A663" s="1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2.75">
      <c r="A664" s="1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2.75">
      <c r="A665" s="1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2.75">
      <c r="A666" s="1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2.75">
      <c r="A667" s="1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2.75">
      <c r="A668" s="1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2.75">
      <c r="A669" s="1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2.75">
      <c r="A670" s="1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2.75">
      <c r="A671" s="1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2.75">
      <c r="A672" s="1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2.75">
      <c r="A673" s="1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2.75">
      <c r="A674" s="1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2.75">
      <c r="A675" s="1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2.75">
      <c r="A676" s="1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2.75">
      <c r="A677" s="1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2.75">
      <c r="A678" s="1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2.75">
      <c r="A679" s="1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2.75">
      <c r="A680" s="1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2.75">
      <c r="A681" s="1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2.75">
      <c r="A682" s="1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2.75">
      <c r="A683" s="1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2.75">
      <c r="A684" s="1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2.75">
      <c r="A685" s="1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2.75">
      <c r="A686" s="1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2.75">
      <c r="A687" s="1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2.75">
      <c r="A688" s="1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2.75">
      <c r="A689" s="1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2.75">
      <c r="A690" s="1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2.75">
      <c r="A691" s="1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2.75">
      <c r="A692" s="1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2.75">
      <c r="A693" s="1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2.75">
      <c r="A694" s="1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2.75">
      <c r="A695" s="1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2.75">
      <c r="A696" s="1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2.75">
      <c r="A697" s="1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2.75">
      <c r="A698" s="1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2.75">
      <c r="A699" s="1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2.75">
      <c r="A700" s="1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2.75">
      <c r="A701" s="1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2.75">
      <c r="A702" s="1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2.75">
      <c r="A703" s="1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2.75">
      <c r="A704" s="1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2.75">
      <c r="A705" s="1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2.75">
      <c r="A706" s="1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2.75">
      <c r="A707" s="1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2.75">
      <c r="A708" s="1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2.75">
      <c r="A709" s="1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2.75">
      <c r="A710" s="1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2.75">
      <c r="A711" s="1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2.75">
      <c r="A712" s="1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2.75">
      <c r="A713" s="1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2.75">
      <c r="A714" s="1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2.75">
      <c r="A715" s="1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2.75">
      <c r="A716" s="1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2.75">
      <c r="A717" s="1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2.75">
      <c r="A718" s="1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2.75">
      <c r="A719" s="1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2.75">
      <c r="A720" s="1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2.75">
      <c r="A721" s="1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2.75">
      <c r="A722" s="1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2.75">
      <c r="A723" s="1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2.75">
      <c r="A724" s="1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2.75">
      <c r="A725" s="1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2.75">
      <c r="A726" s="1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2.75">
      <c r="A727" s="1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2.75">
      <c r="A728" s="1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2.75">
      <c r="A729" s="1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2.75">
      <c r="A730" s="1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2.75">
      <c r="A731" s="1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2.75">
      <c r="A732" s="1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2.75">
      <c r="A733" s="1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2.75">
      <c r="A734" s="1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2.75">
      <c r="A735" s="1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2.75">
      <c r="A736" s="1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2.75">
      <c r="A737" s="1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2.75">
      <c r="A738" s="1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2.75">
      <c r="A739" s="1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2.75">
      <c r="A740" s="1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2.75">
      <c r="A741" s="1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2.75">
      <c r="A742" s="1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2.75">
      <c r="A743" s="1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2.75">
      <c r="A744" s="1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2.75">
      <c r="A745" s="1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2.75">
      <c r="A746" s="1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2.75">
      <c r="A747" s="1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12.75">
      <c r="A748" s="1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2.75">
      <c r="A749" s="1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12.75">
      <c r="A750" s="1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12.75">
      <c r="A751" s="1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</sheetData>
  <sheetProtection/>
  <mergeCells count="80">
    <mergeCell ref="K1:P1"/>
    <mergeCell ref="H122:H123"/>
    <mergeCell ref="I122:I123"/>
    <mergeCell ref="N124:N125"/>
    <mergeCell ref="J124:J125"/>
    <mergeCell ref="K124:K125"/>
    <mergeCell ref="J122:J123"/>
    <mergeCell ref="K122:K123"/>
    <mergeCell ref="L124:L125"/>
    <mergeCell ref="M124:M125"/>
    <mergeCell ref="O124:O125"/>
    <mergeCell ref="P124:P125"/>
    <mergeCell ref="O122:O123"/>
    <mergeCell ref="P122:P123"/>
    <mergeCell ref="G124:G125"/>
    <mergeCell ref="H124:H125"/>
    <mergeCell ref="I124:I125"/>
    <mergeCell ref="A124:A125"/>
    <mergeCell ref="B124:B125"/>
    <mergeCell ref="D124:D125"/>
    <mergeCell ref="E124:E125"/>
    <mergeCell ref="D122:D123"/>
    <mergeCell ref="E122:E123"/>
    <mergeCell ref="F122:F123"/>
    <mergeCell ref="B128:B129"/>
    <mergeCell ref="F124:F125"/>
    <mergeCell ref="B121:B123"/>
    <mergeCell ref="A131:B131"/>
    <mergeCell ref="A144:A149"/>
    <mergeCell ref="B144:B149"/>
    <mergeCell ref="A54:P54"/>
    <mergeCell ref="A128:A129"/>
    <mergeCell ref="L122:L123"/>
    <mergeCell ref="M122:M123"/>
    <mergeCell ref="N122:N123"/>
    <mergeCell ref="G122:G123"/>
    <mergeCell ref="A121:A123"/>
    <mergeCell ref="C144:C149"/>
    <mergeCell ref="A136:A142"/>
    <mergeCell ref="A133:A135"/>
    <mergeCell ref="A152:A154"/>
    <mergeCell ref="B152:B154"/>
    <mergeCell ref="B133:B135"/>
    <mergeCell ref="C133:C135"/>
    <mergeCell ref="D154:G154"/>
    <mergeCell ref="A155:A157"/>
    <mergeCell ref="D135:G135"/>
    <mergeCell ref="B155:B157"/>
    <mergeCell ref="D155:G155"/>
    <mergeCell ref="B136:B142"/>
    <mergeCell ref="C136:C142"/>
    <mergeCell ref="D142:G142"/>
    <mergeCell ref="D149:G149"/>
    <mergeCell ref="C152:C154"/>
    <mergeCell ref="A5:P5"/>
    <mergeCell ref="A8:A9"/>
    <mergeCell ref="B8:B9"/>
    <mergeCell ref="B25:B28"/>
    <mergeCell ref="A25:A28"/>
    <mergeCell ref="A11:A17"/>
    <mergeCell ref="C39:C42"/>
    <mergeCell ref="K3:P3"/>
    <mergeCell ref="D25:G25"/>
    <mergeCell ref="B11:B17"/>
    <mergeCell ref="A6:P6"/>
    <mergeCell ref="C8:C9"/>
    <mergeCell ref="D8:G8"/>
    <mergeCell ref="H8:P8"/>
    <mergeCell ref="C25:C28"/>
    <mergeCell ref="A4:P4"/>
    <mergeCell ref="F53:H53"/>
    <mergeCell ref="D39:G39"/>
    <mergeCell ref="B30:B38"/>
    <mergeCell ref="B39:B42"/>
    <mergeCell ref="C30:C38"/>
    <mergeCell ref="D43:G43"/>
    <mergeCell ref="D30:G30"/>
    <mergeCell ref="A43:B52"/>
    <mergeCell ref="A30:A38"/>
    <mergeCell ref="A39:A42"/>
  </mergeCells>
  <printOptions/>
  <pageMargins left="0.7874015748031497" right="0.7874015748031497" top="0.984251968503937" bottom="0.7874015748031497" header="0.5118110236220472" footer="0.1968503937007874"/>
  <pageSetup firstPageNumber="1" useFirstPageNumber="1" fitToHeight="3" horizontalDpi="600" verticalDpi="600" orientation="landscape" paperSize="9" scale="69" r:id="rId1"/>
  <headerFooter alignWithMargins="0">
    <oddHeader>&amp;C&amp;P</oddHeader>
  </headerFooter>
  <rowBreaks count="2" manualBreakCount="2">
    <brk id="17" max="15" man="1"/>
    <brk id="4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Grigoryev</cp:lastModifiedBy>
  <cp:lastPrinted>2012-11-20T10:28:41Z</cp:lastPrinted>
  <dcterms:created xsi:type="dcterms:W3CDTF">2009-08-05T11:43:19Z</dcterms:created>
  <dcterms:modified xsi:type="dcterms:W3CDTF">2012-11-20T10:37:50Z</dcterms:modified>
  <cp:category/>
  <cp:version/>
  <cp:contentType/>
  <cp:contentStatus/>
</cp:coreProperties>
</file>